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Job\2024\Jojoba\PPD\Data Prioritas\"/>
    </mc:Choice>
  </mc:AlternateContent>
  <xr:revisionPtr revIDLastSave="0" documentId="8_{2CF9C46A-C1B9-4396-A421-BF3C4BC23A05}" xr6:coauthVersionLast="47" xr6:coauthVersionMax="47" xr10:uidLastSave="{00000000-0000-0000-0000-000000000000}"/>
  <bookViews>
    <workbookView xWindow="-120" yWindow="-120" windowWidth="20730" windowHeight="11160" xr2:uid="{82406266-9637-4014-8A57-FB1F2DDB1110}"/>
  </bookViews>
  <sheets>
    <sheet name="AUTSK" sheetId="1" r:id="rId1"/>
  </sheets>
  <externalReferences>
    <externalReference r:id="rId2"/>
    <externalReference r:id="rId3"/>
  </externalReferences>
  <definedNames>
    <definedName name="JR_PAGE_ANCHOR_0_1" localSheetId="0">#REF!</definedName>
    <definedName name="JR_PAGE_ANCHOR_0_1">#REF!</definedName>
    <definedName name="_xlnm.Print_Area" localSheetId="0">AUTSK!$A$1:$K$47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9" i="1" s="1"/>
  <c r="H47" i="1"/>
  <c r="H49" i="1" s="1"/>
  <c r="G47" i="1"/>
  <c r="G49" i="1" s="1"/>
  <c r="F47" i="1"/>
  <c r="E47" i="1"/>
  <c r="J45" i="1"/>
  <c r="J44" i="1"/>
  <c r="J43" i="1"/>
  <c r="J42" i="1"/>
  <c r="K40" i="1"/>
  <c r="J40" i="1"/>
  <c r="K39" i="1"/>
  <c r="J39" i="1"/>
  <c r="K38" i="1"/>
  <c r="J38" i="1"/>
  <c r="K37" i="1"/>
  <c r="J37" i="1"/>
  <c r="K36" i="1"/>
  <c r="J36" i="1"/>
  <c r="K35" i="1"/>
  <c r="J35" i="1"/>
  <c r="K33" i="1"/>
  <c r="J33" i="1"/>
  <c r="K32" i="1"/>
  <c r="J32" i="1"/>
  <c r="K31" i="1"/>
  <c r="J31" i="1"/>
  <c r="K30" i="1"/>
  <c r="J30" i="1"/>
  <c r="K29" i="1"/>
  <c r="J29" i="1"/>
  <c r="K27" i="1"/>
  <c r="J27" i="1"/>
  <c r="K26" i="1"/>
  <c r="J26" i="1"/>
  <c r="K25" i="1"/>
  <c r="J25" i="1"/>
  <c r="K23" i="1"/>
  <c r="J23" i="1"/>
  <c r="K22" i="1"/>
  <c r="J22" i="1"/>
  <c r="K21" i="1"/>
  <c r="J21" i="1"/>
  <c r="K20" i="1"/>
  <c r="J20" i="1"/>
  <c r="K19" i="1"/>
  <c r="J19" i="1"/>
  <c r="J18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K47" i="1" s="1"/>
  <c r="J7" i="1"/>
  <c r="J47" i="1" s="1"/>
</calcChain>
</file>

<file path=xl/sharedStrings.xml><?xml version="1.0" encoding="utf-8"?>
<sst xmlns="http://schemas.openxmlformats.org/spreadsheetml/2006/main" count="87" uniqueCount="50">
  <si>
    <t>Asuransi Usaha Ternak Sapi (AUTS) (ekor), 2019 - 2023</t>
  </si>
  <si>
    <t>No</t>
  </si>
  <si>
    <r>
      <t xml:space="preserve">Provinsi / </t>
    </r>
    <r>
      <rPr>
        <b/>
        <i/>
        <sz val="11"/>
        <color theme="0"/>
        <rFont val="Aptos Narrow"/>
        <family val="2"/>
        <scheme val="minor"/>
      </rPr>
      <t>Province</t>
    </r>
  </si>
  <si>
    <r>
      <t xml:space="preserve">Tahun / </t>
    </r>
    <r>
      <rPr>
        <b/>
        <i/>
        <sz val="11"/>
        <color theme="0"/>
        <rFont val="Aptos Narrow"/>
        <family val="2"/>
        <scheme val="minor"/>
      </rPr>
      <t>Year</t>
    </r>
  </si>
  <si>
    <t>Total</t>
  </si>
  <si>
    <t>2019 - 2023</t>
  </si>
  <si>
    <t>(1)</t>
  </si>
  <si>
    <t>(2)</t>
  </si>
  <si>
    <t>(3)</t>
  </si>
  <si>
    <t>(4)</t>
  </si>
  <si>
    <t>(5)</t>
  </si>
  <si>
    <t>(6)</t>
  </si>
  <si>
    <t>(7)</t>
  </si>
  <si>
    <t>(8)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</si>
  <si>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</si>
  <si>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</si>
  <si>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</si>
  <si>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</si>
  <si>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</si>
  <si>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</si>
  <si>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</si>
  <si>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</si>
  <si>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</si>
  <si>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</si>
  <si>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Kepulauan Riau</t>
  </si>
  <si>
    <t>DKI Jakarta</t>
  </si>
  <si>
    <t>Jawa Barat</t>
  </si>
  <si>
    <t>Jawa Tengah</t>
  </si>
  <si>
    <t>D.I.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</si>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</sst>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\ ###\ ###"/>
    <numFmt numFmtId="166" formatCode="###\ ###\ ###\ ###\ ###.00"/>
    <numFmt numFmtId="167" formatCode="#\ ###\ ###\ ###\ ###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B4431"/>
        <bgColor indexed="64"/>
      </patternFill>
    </fill>
    <fill>
      <patternFill patternType="solid">
        <fgColor rgb="FFB6806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left" vertical="center"/>
    </xf>
    <xf numFmtId="164" fontId="0" fillId="0" borderId="0" xfId="1" applyNumberFormat="1" applyFont="1" applyFill="1" applyAlignment="1">
      <alignment vertical="center"/>
    </xf>
    <xf numFmtId="165" fontId="0" fillId="0" borderId="0" xfId="1" applyNumberFormat="1" applyFont="1" applyFill="1" applyBorder="1" applyAlignment="1">
      <alignment horizontal="right" vertical="center" indent="1"/>
    </xf>
    <xf numFmtId="164" fontId="0" fillId="0" borderId="0" xfId="1" applyNumberFormat="1" applyFont="1" applyFill="1" applyAlignment="1">
      <alignment horizontal="left" vertical="center"/>
    </xf>
    <xf numFmtId="164" fontId="0" fillId="0" borderId="0" xfId="1" applyNumberFormat="1" applyFont="1" applyFill="1" applyBorder="1" applyAlignment="1">
      <alignment horizontal="right" vertical="center" indent="1"/>
    </xf>
    <xf numFmtId="164" fontId="0" fillId="0" borderId="0" xfId="1" applyNumberFormat="1" applyFont="1" applyFill="1" applyBorder="1" applyAlignment="1">
      <alignment horizontal="right" vertical="center"/>
    </xf>
    <xf numFmtId="166" fontId="2" fillId="3" borderId="0" xfId="1" applyNumberFormat="1" applyFont="1" applyFill="1" applyBorder="1" applyAlignment="1">
      <alignment vertical="center"/>
    </xf>
    <xf numFmtId="167" fontId="2" fillId="3" borderId="0" xfId="1" applyNumberFormat="1" applyFont="1" applyFill="1" applyBorder="1" applyAlignment="1">
      <alignment vertical="center"/>
    </xf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AUTSK!#REF!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51F-474C-8513-634B728B657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AUTSK!#REF!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51F-474C-8513-634B728B657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AUTSK!#REF!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51F-474C-8513-634B728B657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AUTSK!#REF!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51F-474C-8513-634B728B6579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val>
            <c:numRef>
              <c:f>AUTSK!#REF!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51F-474C-8513-634B728B6579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AUTSK!#REF!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AUTSK!#REF!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351F-474C-8513-634B728B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327936"/>
        <c:axId val="605329896"/>
      </c:lineChart>
      <c:catAx>
        <c:axId val="60532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05329896"/>
        <c:crosses val="autoZero"/>
        <c:auto val="1"/>
        <c:lblAlgn val="ctr"/>
        <c:lblOffset val="100"/>
        <c:noMultiLvlLbl val="0"/>
      </c:catAx>
      <c:valAx>
        <c:axId val="605329896"/>
        <c:scaling>
          <c:orientation val="minMax"/>
          <c:max val="49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60532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470647</xdr:colOff>
      <xdr:row>46</xdr:row>
      <xdr:rowOff>56029</xdr:rowOff>
    </xdr:from>
    <xdr:to>
      <xdr:col>16</xdr:col>
      <xdr:colOff>237903</xdr:colOff>
      <xdr:row>63</xdr:row>
      <xdr:rowOff>91173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FD932E-5165-47EE-8BE0-57B3008CFDA8}"/>
            </a:ext>
            <a:ext uri="{147F2762-F138-4A5C-976F-8EAC2B608ADB}">
              <a16:predDERef xmlns:a16="http://schemas.microsoft.com/office/drawing/2014/main" pre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c4b36206e9f8b27/2023-2024/Buku%20Statistik%202024/Data%20Mentah/3994_Pembiayaan/AUTSK%202023.xls" TargetMode="External"/><Relationship Id="rId1" Type="http://schemas.openxmlformats.org/officeDocument/2006/relationships/externalLinkPath" Target="https://d.docs.live.net/8c4b36206e9f8b27/2023-2024/Buku%20Statistik%202024/Data%20Mentah/3994_Pembiayaan/AUTSK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Job\2024\Jojoba\PPD\Data%20Prioritas\Daftar%20Data%20Prioritas%20PSP.xlsx" TargetMode="External"/><Relationship Id="rId1" Type="http://schemas.openxmlformats.org/officeDocument/2006/relationships/externalLinkPath" Target="Daftar%20Data%20Prioritas%20P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TSK 2023"/>
    </sheetNames>
    <sheetDataSet>
      <sheetData sheetId="0">
        <row r="2">
          <cell r="K2" t="str">
            <v>BALI</v>
          </cell>
          <cell r="L2">
            <v>366</v>
          </cell>
        </row>
        <row r="3">
          <cell r="K3" t="str">
            <v>BANTEN</v>
          </cell>
          <cell r="L3">
            <v>71</v>
          </cell>
        </row>
        <row r="4">
          <cell r="K4" t="str">
            <v>D.I. YOGYAKARTA</v>
          </cell>
          <cell r="L4">
            <v>61</v>
          </cell>
        </row>
        <row r="5">
          <cell r="K5" t="str">
            <v>GORONTALO</v>
          </cell>
          <cell r="L5">
            <v>185</v>
          </cell>
        </row>
        <row r="6">
          <cell r="K6" t="str">
            <v>JAMBI</v>
          </cell>
          <cell r="L6">
            <v>243</v>
          </cell>
        </row>
        <row r="7">
          <cell r="K7" t="str">
            <v>JAWA BARAT</v>
          </cell>
          <cell r="L7">
            <v>751</v>
          </cell>
        </row>
        <row r="8">
          <cell r="K8" t="str">
            <v>JAWA TENGAH</v>
          </cell>
          <cell r="L8">
            <v>431</v>
          </cell>
        </row>
        <row r="9">
          <cell r="K9" t="str">
            <v>JAWA TIMUR</v>
          </cell>
          <cell r="L9">
            <v>1173</v>
          </cell>
        </row>
        <row r="10">
          <cell r="K10" t="str">
            <v>KALIMANTAN SELATAN</v>
          </cell>
          <cell r="L10">
            <v>297</v>
          </cell>
        </row>
        <row r="11">
          <cell r="K11" t="str">
            <v>KALIMANTAN TENGAH</v>
          </cell>
          <cell r="L11">
            <v>247</v>
          </cell>
        </row>
        <row r="12">
          <cell r="K12" t="str">
            <v>KALIMANTAN TIMUR</v>
          </cell>
          <cell r="L12">
            <v>97</v>
          </cell>
        </row>
        <row r="13">
          <cell r="K13" t="str">
            <v>KEP. BANGKA BELITUNG</v>
          </cell>
          <cell r="L13">
            <v>263</v>
          </cell>
        </row>
        <row r="14">
          <cell r="K14" t="str">
            <v>KEPULAUAN RIAU</v>
          </cell>
          <cell r="L14">
            <v>47</v>
          </cell>
        </row>
        <row r="15">
          <cell r="K15" t="str">
            <v>LAMPUNG</v>
          </cell>
          <cell r="L15">
            <v>1149</v>
          </cell>
        </row>
        <row r="16">
          <cell r="K16" t="str">
            <v>NUSA TENGGARA BARAT</v>
          </cell>
          <cell r="L16">
            <v>169</v>
          </cell>
        </row>
        <row r="17">
          <cell r="K17" t="str">
            <v>RIAU</v>
          </cell>
          <cell r="L17">
            <v>220</v>
          </cell>
        </row>
        <row r="18">
          <cell r="K18" t="str">
            <v>SULAWESI SELATAN</v>
          </cell>
          <cell r="L18">
            <v>11563</v>
          </cell>
        </row>
        <row r="19">
          <cell r="K19" t="str">
            <v>SULAWESI TENGAH</v>
          </cell>
          <cell r="L19">
            <v>325</v>
          </cell>
        </row>
        <row r="20">
          <cell r="K20" t="str">
            <v>SULAWESI TENGGARA</v>
          </cell>
          <cell r="L20">
            <v>197</v>
          </cell>
        </row>
        <row r="21">
          <cell r="K21" t="str">
            <v>SUMATERA BARAT</v>
          </cell>
          <cell r="L21">
            <v>1963</v>
          </cell>
        </row>
        <row r="22">
          <cell r="K22" t="str">
            <v>SUMATERA SELATAN</v>
          </cell>
          <cell r="L22">
            <v>182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UPPO"/>
      <sheetName val="1 LBS LP2B"/>
      <sheetName val="AUTP"/>
      <sheetName val="AUTSK"/>
      <sheetName val="RJI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3E737-E9F7-4BA4-99EB-41FDC7012CC7}">
  <sheetPr>
    <pageSetUpPr fitToPage="1"/>
  </sheetPr>
  <dimension ref="A1:K49"/>
  <sheetViews>
    <sheetView showGridLines="0" tabSelected="1" zoomScale="85" zoomScaleNormal="85" workbookViewId="0">
      <selection activeCell="G7" sqref="G7"/>
    </sheetView>
  </sheetViews>
  <sheetFormatPr defaultRowHeight="15" x14ac:dyDescent="0.25"/>
  <cols>
    <col min="1" max="1" width="4.85546875" customWidth="1"/>
    <col min="2" max="2" width="5.7109375" customWidth="1"/>
    <col min="3" max="3" width="12.42578125" customWidth="1"/>
    <col min="4" max="4" width="1.42578125" customWidth="1"/>
    <col min="5" max="5" width="9.42578125" bestFit="1" customWidth="1"/>
    <col min="6" max="9" width="8.5703125" customWidth="1"/>
    <col min="10" max="11" width="10.42578125" customWidth="1"/>
  </cols>
  <sheetData>
    <row r="1" spans="1:11" x14ac:dyDescent="0.25">
      <c r="A1" s="1" t="s">
        <v>0</v>
      </c>
      <c r="B1" s="2"/>
      <c r="D1" s="3"/>
      <c r="E1" s="3"/>
      <c r="F1" s="3"/>
      <c r="G1" s="3"/>
      <c r="H1" s="3"/>
      <c r="I1" s="3"/>
      <c r="J1" s="3"/>
      <c r="K1" s="3"/>
    </row>
    <row r="3" spans="1:11" ht="15" customHeight="1" x14ac:dyDescent="0.25">
      <c r="A3" s="4" t="s">
        <v>1</v>
      </c>
      <c r="B3" s="5" t="s">
        <v>2</v>
      </c>
      <c r="C3" s="5"/>
      <c r="D3" s="6"/>
      <c r="E3" s="7" t="s">
        <v>3</v>
      </c>
      <c r="F3" s="7"/>
      <c r="G3" s="7"/>
      <c r="H3" s="7"/>
      <c r="I3" s="7"/>
      <c r="J3" s="7"/>
      <c r="K3" s="8" t="s">
        <v>4</v>
      </c>
    </row>
    <row r="4" spans="1:11" x14ac:dyDescent="0.25">
      <c r="A4" s="4"/>
      <c r="B4" s="5"/>
      <c r="C4" s="5"/>
      <c r="D4" s="6"/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9">
        <v>2023</v>
      </c>
      <c r="K4" s="6" t="s">
        <v>5</v>
      </c>
    </row>
    <row r="5" spans="1:11" x14ac:dyDescent="0.25">
      <c r="A5" s="10" t="s">
        <v>6</v>
      </c>
      <c r="B5" s="11" t="s">
        <v>7</v>
      </c>
      <c r="C5" s="12"/>
      <c r="D5" s="10"/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</row>
    <row r="6" spans="1:1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13">
        <v>1</v>
      </c>
      <c r="B7" s="14" t="s">
        <v>14</v>
      </c>
      <c r="C7" s="14"/>
      <c r="D7" s="15"/>
      <c r="E7" s="16">
        <v>292</v>
      </c>
      <c r="F7" s="16">
        <v>188</v>
      </c>
      <c r="G7" s="16">
        <v>25</v>
      </c>
      <c r="H7" s="16">
        <v>37</v>
      </c>
      <c r="I7" s="16" t="s">
        <v>15</v>
      </c>
      <c r="J7" s="16">
        <f>IFERROR(VLOOKUP(B7,'[1]AUTSK 2023'!$K$2:$L$22,2,FALSE),0)</f>
        <v>0</v>
      </c>
      <c r="K7" s="16">
        <f t="shared" ref="K7:K16" si="0">SUM(E7:I7)</f>
        <v>542</v>
      </c>
    </row>
    <row r="8" spans="1:11" x14ac:dyDescent="0.25">
      <c r="A8" s="13">
        <v>2</v>
      </c>
      <c r="B8" s="14" t="s">
        <v>16</v>
      </c>
      <c r="C8" s="14"/>
      <c r="D8" s="15"/>
      <c r="E8" s="16">
        <v>4689</v>
      </c>
      <c r="F8" s="16">
        <v>9630</v>
      </c>
      <c r="G8" s="16">
        <v>6963</v>
      </c>
      <c r="H8" s="16">
        <v>3808</v>
      </c>
      <c r="I8" s="16">
        <v>257</v>
      </c>
      <c r="J8" s="16">
        <f>IFERROR(VLOOKUP(B8,'[1]AUTSK 2023'!$K$2:$L$22,2,FALSE),0)</f>
        <v>0</v>
      </c>
      <c r="K8" s="16">
        <f t="shared" si="0"/>
        <v>25347</v>
      </c>
    </row>
    <row r="9" spans="1:11" x14ac:dyDescent="0.25">
      <c r="A9" s="13">
        <v>3</v>
      </c>
      <c r="B9" s="14" t="s">
        <v>17</v>
      </c>
      <c r="C9" s="14"/>
      <c r="D9" s="15"/>
      <c r="E9" s="16">
        <v>5300</v>
      </c>
      <c r="F9" s="16">
        <v>7593</v>
      </c>
      <c r="G9" s="16">
        <v>7313</v>
      </c>
      <c r="H9" s="16">
        <v>4287</v>
      </c>
      <c r="I9" s="16">
        <v>4438</v>
      </c>
      <c r="J9" s="16">
        <f>IFERROR(VLOOKUP(B9,'[1]AUTSK 2023'!$K$2:$L$22,2,FALSE),0)</f>
        <v>1963</v>
      </c>
      <c r="K9" s="16">
        <f t="shared" si="0"/>
        <v>28931</v>
      </c>
    </row>
    <row r="10" spans="1:11" x14ac:dyDescent="0.25">
      <c r="A10" s="13">
        <v>4</v>
      </c>
      <c r="B10" s="14" t="s">
        <v>18</v>
      </c>
      <c r="C10" s="14"/>
      <c r="D10" s="15"/>
      <c r="E10" s="16">
        <v>1005</v>
      </c>
      <c r="F10" s="16">
        <v>938</v>
      </c>
      <c r="G10" s="16">
        <v>1878</v>
      </c>
      <c r="H10" s="16">
        <v>2354</v>
      </c>
      <c r="I10" s="16">
        <v>1049</v>
      </c>
      <c r="J10" s="16">
        <f>IFERROR(VLOOKUP(B10,'[1]AUTSK 2023'!$K$2:$L$22,2,FALSE),0)</f>
        <v>220</v>
      </c>
      <c r="K10" s="16">
        <f t="shared" si="0"/>
        <v>7224</v>
      </c>
    </row>
    <row r="11" spans="1:11" x14ac:dyDescent="0.25">
      <c r="A11" s="13">
        <v>5</v>
      </c>
      <c r="B11" s="14" t="s">
        <v>19</v>
      </c>
      <c r="C11" s="14"/>
      <c r="D11" s="15"/>
      <c r="E11" s="16">
        <v>1038</v>
      </c>
      <c r="F11" s="16">
        <v>1055</v>
      </c>
      <c r="G11" s="16">
        <v>859</v>
      </c>
      <c r="H11" s="16">
        <v>1207</v>
      </c>
      <c r="I11" s="16">
        <v>1039</v>
      </c>
      <c r="J11" s="16">
        <f>IFERROR(VLOOKUP(B11,'[1]AUTSK 2023'!$K$2:$L$22,2,FALSE),0)</f>
        <v>243</v>
      </c>
      <c r="K11" s="16">
        <f t="shared" si="0"/>
        <v>5198</v>
      </c>
    </row>
    <row r="12" spans="1:11" x14ac:dyDescent="0.25">
      <c r="A12" s="13">
        <v>6</v>
      </c>
      <c r="B12" s="14" t="s">
        <v>20</v>
      </c>
      <c r="C12" s="14"/>
      <c r="D12" s="15"/>
      <c r="E12" s="16">
        <v>1621</v>
      </c>
      <c r="F12" s="16">
        <v>2458</v>
      </c>
      <c r="G12" s="16">
        <v>2546</v>
      </c>
      <c r="H12" s="16">
        <v>1353</v>
      </c>
      <c r="I12" s="16">
        <v>483</v>
      </c>
      <c r="J12" s="16">
        <f>IFERROR(VLOOKUP(B12,'[1]AUTSK 2023'!$K$2:$L$22,2,FALSE),0)</f>
        <v>182</v>
      </c>
      <c r="K12" s="16">
        <f t="shared" si="0"/>
        <v>8461</v>
      </c>
    </row>
    <row r="13" spans="1:11" x14ac:dyDescent="0.25">
      <c r="A13" s="13">
        <v>7</v>
      </c>
      <c r="B13" s="14" t="s">
        <v>21</v>
      </c>
      <c r="C13" s="14"/>
      <c r="D13" s="15"/>
      <c r="E13" s="16">
        <v>709</v>
      </c>
      <c r="F13" s="16">
        <v>853</v>
      </c>
      <c r="G13" s="16">
        <v>37</v>
      </c>
      <c r="H13" s="16">
        <v>247</v>
      </c>
      <c r="I13" s="16">
        <v>70</v>
      </c>
      <c r="J13" s="16">
        <f>IFERROR(VLOOKUP(B13,'[1]AUTSK 2023'!$K$2:$L$22,2,FALSE),0)</f>
        <v>0</v>
      </c>
      <c r="K13" s="16">
        <f t="shared" si="0"/>
        <v>1916</v>
      </c>
    </row>
    <row r="14" spans="1:11" x14ac:dyDescent="0.25">
      <c r="A14" s="13">
        <v>8</v>
      </c>
      <c r="B14" s="14" t="s">
        <v>22</v>
      </c>
      <c r="C14" s="14"/>
      <c r="D14" s="15"/>
      <c r="E14" s="16">
        <v>12170</v>
      </c>
      <c r="F14" s="16">
        <v>12074</v>
      </c>
      <c r="G14" s="16">
        <v>9252</v>
      </c>
      <c r="H14" s="16">
        <v>5229</v>
      </c>
      <c r="I14" s="16">
        <v>8081</v>
      </c>
      <c r="J14" s="16">
        <f>IFERROR(VLOOKUP(B14,'[1]AUTSK 2023'!$K$2:$L$22,2,FALSE),0)</f>
        <v>1149</v>
      </c>
      <c r="K14" s="16">
        <f t="shared" si="0"/>
        <v>46806</v>
      </c>
    </row>
    <row r="15" spans="1:11" x14ac:dyDescent="0.25">
      <c r="A15" s="13">
        <v>9</v>
      </c>
      <c r="B15" s="14" t="s">
        <v>23</v>
      </c>
      <c r="C15" s="14"/>
      <c r="D15" s="15"/>
      <c r="E15" s="16">
        <v>1474</v>
      </c>
      <c r="F15" s="16">
        <v>2681</v>
      </c>
      <c r="G15" s="16">
        <v>1615</v>
      </c>
      <c r="H15" s="16">
        <v>1079</v>
      </c>
      <c r="I15" s="16">
        <v>584</v>
      </c>
      <c r="J15" s="16">
        <f>IFERROR(VLOOKUP(B15,'[1]AUTSK 2023'!$K$2:$L$22,2,FALSE),0)</f>
        <v>263</v>
      </c>
      <c r="K15" s="16">
        <f t="shared" si="0"/>
        <v>7433</v>
      </c>
    </row>
    <row r="16" spans="1:11" x14ac:dyDescent="0.25">
      <c r="A16" s="13">
        <v>10</v>
      </c>
      <c r="B16" s="14" t="s">
        <v>24</v>
      </c>
      <c r="C16" s="14"/>
      <c r="D16" s="15"/>
      <c r="E16" s="16">
        <v>53</v>
      </c>
      <c r="F16" s="16">
        <v>74</v>
      </c>
      <c r="G16" s="16">
        <v>76</v>
      </c>
      <c r="H16" s="16" t="s">
        <v>15</v>
      </c>
      <c r="I16" s="16">
        <v>57</v>
      </c>
      <c r="J16" s="16">
        <f>IFERROR(VLOOKUP(B16,'[1]AUTSK 2023'!$K$2:$L$22,2,FALSE),0)</f>
        <v>47</v>
      </c>
      <c r="K16" s="16">
        <f t="shared" si="0"/>
        <v>260</v>
      </c>
    </row>
    <row r="17" spans="1:11" x14ac:dyDescent="0.25">
      <c r="A17" s="13"/>
      <c r="B17" s="14"/>
      <c r="C17" s="14"/>
      <c r="D17" s="15"/>
      <c r="E17" s="16"/>
      <c r="F17" s="16"/>
      <c r="G17" s="16"/>
      <c r="H17" s="16"/>
      <c r="I17" s="16"/>
      <c r="J17" s="16"/>
      <c r="K17" s="16"/>
    </row>
    <row r="18" spans="1:11" x14ac:dyDescent="0.25">
      <c r="A18" s="13">
        <v>11</v>
      </c>
      <c r="B18" s="14" t="s">
        <v>25</v>
      </c>
      <c r="C18" s="14"/>
      <c r="D18" s="15"/>
      <c r="E18" s="16" t="s">
        <v>15</v>
      </c>
      <c r="F18" s="16" t="s">
        <v>15</v>
      </c>
      <c r="G18" s="16" t="s">
        <v>15</v>
      </c>
      <c r="H18" s="16" t="s">
        <v>15</v>
      </c>
      <c r="I18" s="16" t="s">
        <v>15</v>
      </c>
      <c r="J18" s="16">
        <f>IFERROR(VLOOKUP(B18,'[1]AUTSK 2023'!$K$2:$L$22,2,FALSE),0)</f>
        <v>0</v>
      </c>
      <c r="K18" s="16" t="s">
        <v>15</v>
      </c>
    </row>
    <row r="19" spans="1:11" x14ac:dyDescent="0.25">
      <c r="A19" s="13">
        <v>12</v>
      </c>
      <c r="B19" s="14" t="s">
        <v>26</v>
      </c>
      <c r="C19" s="14"/>
      <c r="D19" s="15"/>
      <c r="E19" s="16">
        <v>7322</v>
      </c>
      <c r="F19" s="16">
        <v>14562</v>
      </c>
      <c r="G19" s="16">
        <v>16588</v>
      </c>
      <c r="H19" s="16">
        <v>18047</v>
      </c>
      <c r="I19" s="16">
        <v>3704</v>
      </c>
      <c r="J19" s="16">
        <f>IFERROR(VLOOKUP(B19,'[1]AUTSK 2023'!$K$2:$L$22,2,FALSE),0)</f>
        <v>751</v>
      </c>
      <c r="K19" s="16">
        <f>SUM(E19:I19)</f>
        <v>60223</v>
      </c>
    </row>
    <row r="20" spans="1:11" x14ac:dyDescent="0.25">
      <c r="A20" s="13">
        <v>13</v>
      </c>
      <c r="B20" s="14" t="s">
        <v>27</v>
      </c>
      <c r="C20" s="14"/>
      <c r="D20" s="15"/>
      <c r="E20" s="16">
        <v>9356</v>
      </c>
      <c r="F20" s="16">
        <v>9263</v>
      </c>
      <c r="G20" s="16">
        <v>9636</v>
      </c>
      <c r="H20" s="16">
        <v>7696</v>
      </c>
      <c r="I20" s="16">
        <v>3361</v>
      </c>
      <c r="J20" s="16">
        <f>IFERROR(VLOOKUP(B20,'[1]AUTSK 2023'!$K$2:$L$22,2,FALSE),0)</f>
        <v>431</v>
      </c>
      <c r="K20" s="16">
        <f>SUM(E20:I20)</f>
        <v>39312</v>
      </c>
    </row>
    <row r="21" spans="1:11" x14ac:dyDescent="0.25">
      <c r="A21" s="13">
        <v>14</v>
      </c>
      <c r="B21" s="14" t="s">
        <v>28</v>
      </c>
      <c r="C21" s="14"/>
      <c r="D21" s="15"/>
      <c r="E21" s="16">
        <v>440</v>
      </c>
      <c r="F21" s="16">
        <v>561</v>
      </c>
      <c r="G21" s="16">
        <v>1099</v>
      </c>
      <c r="H21" s="16">
        <v>589</v>
      </c>
      <c r="I21" s="16">
        <v>395</v>
      </c>
      <c r="J21" s="16">
        <f>IFERROR(VLOOKUP(B21,'[1]AUTSK 2023'!$K$2:$L$22,2,FALSE),0)</f>
        <v>61</v>
      </c>
      <c r="K21" s="16">
        <f>SUM(E21:I21)</f>
        <v>3084</v>
      </c>
    </row>
    <row r="22" spans="1:11" x14ac:dyDescent="0.25">
      <c r="A22" s="13">
        <v>15</v>
      </c>
      <c r="B22" s="14" t="s">
        <v>29</v>
      </c>
      <c r="C22" s="14"/>
      <c r="D22" s="15"/>
      <c r="E22" s="16">
        <v>22347</v>
      </c>
      <c r="F22" s="16">
        <v>20645</v>
      </c>
      <c r="G22" s="16">
        <v>14920</v>
      </c>
      <c r="H22" s="16">
        <v>8778</v>
      </c>
      <c r="I22" s="16">
        <v>4809</v>
      </c>
      <c r="J22" s="16">
        <f>IFERROR(VLOOKUP(B22,'[1]AUTSK 2023'!$K$2:$L$22,2,FALSE),0)</f>
        <v>1173</v>
      </c>
      <c r="K22" s="16">
        <f>SUM(E22:I22)</f>
        <v>71499</v>
      </c>
    </row>
    <row r="23" spans="1:11" x14ac:dyDescent="0.25">
      <c r="A23" s="13">
        <v>16</v>
      </c>
      <c r="B23" s="14" t="s">
        <v>30</v>
      </c>
      <c r="C23" s="14"/>
      <c r="D23" s="15"/>
      <c r="E23" s="16">
        <v>734</v>
      </c>
      <c r="F23" s="16">
        <v>867</v>
      </c>
      <c r="G23" s="16">
        <v>880</v>
      </c>
      <c r="H23" s="16">
        <v>517</v>
      </c>
      <c r="I23" s="16">
        <v>520</v>
      </c>
      <c r="J23" s="16">
        <f>IFERROR(VLOOKUP(B23,'[1]AUTSK 2023'!$K$2:$L$22,2,FALSE),0)</f>
        <v>71</v>
      </c>
      <c r="K23" s="16">
        <f>SUM(E23:I23)</f>
        <v>3518</v>
      </c>
    </row>
    <row r="24" spans="1:11" x14ac:dyDescent="0.25">
      <c r="A24" s="13"/>
      <c r="B24" s="14"/>
      <c r="C24" s="14"/>
      <c r="D24" s="15"/>
      <c r="E24" s="16"/>
      <c r="F24" s="16"/>
      <c r="G24" s="16"/>
      <c r="H24" s="16"/>
      <c r="I24" s="16">
        <v>0</v>
      </c>
      <c r="J24" s="16"/>
      <c r="K24" s="16"/>
    </row>
    <row r="25" spans="1:11" x14ac:dyDescent="0.25">
      <c r="A25" s="13">
        <v>17</v>
      </c>
      <c r="B25" s="14" t="s">
        <v>31</v>
      </c>
      <c r="C25" s="14"/>
      <c r="D25" s="15"/>
      <c r="E25" s="16">
        <v>1335</v>
      </c>
      <c r="F25" s="16">
        <v>2965</v>
      </c>
      <c r="G25" s="16">
        <v>2283</v>
      </c>
      <c r="H25" s="16">
        <v>1846</v>
      </c>
      <c r="I25" s="16">
        <v>1346</v>
      </c>
      <c r="J25" s="16">
        <f>IFERROR(VLOOKUP(B25,'[1]AUTSK 2023'!$K$2:$L$22,2,FALSE),0)</f>
        <v>366</v>
      </c>
      <c r="K25" s="16">
        <f>SUM(E25:I25)</f>
        <v>9775</v>
      </c>
    </row>
    <row r="26" spans="1:11" x14ac:dyDescent="0.25">
      <c r="A26" s="13">
        <v>18</v>
      </c>
      <c r="B26" s="14" t="s">
        <v>32</v>
      </c>
      <c r="C26" s="14"/>
      <c r="D26" s="15"/>
      <c r="E26" s="16">
        <v>1485</v>
      </c>
      <c r="F26" s="16">
        <v>13614</v>
      </c>
      <c r="G26" s="16">
        <v>4156</v>
      </c>
      <c r="H26" s="16">
        <v>5498</v>
      </c>
      <c r="I26" s="16">
        <v>3850</v>
      </c>
      <c r="J26" s="16">
        <f>IFERROR(VLOOKUP(B26,'[1]AUTSK 2023'!$K$2:$L$22,2,FALSE),0)</f>
        <v>169</v>
      </c>
      <c r="K26" s="16">
        <f>SUM(E26:I26)</f>
        <v>28603</v>
      </c>
    </row>
    <row r="27" spans="1:11" x14ac:dyDescent="0.25">
      <c r="A27" s="13">
        <v>19</v>
      </c>
      <c r="B27" s="14" t="s">
        <v>33</v>
      </c>
      <c r="C27" s="14"/>
      <c r="D27" s="15"/>
      <c r="E27" s="16">
        <v>37</v>
      </c>
      <c r="F27" s="16">
        <v>354</v>
      </c>
      <c r="G27" s="16">
        <v>1192</v>
      </c>
      <c r="H27" s="16">
        <v>2307</v>
      </c>
      <c r="I27" s="16">
        <v>1089</v>
      </c>
      <c r="J27" s="16">
        <f>IFERROR(VLOOKUP(B27,'[1]AUTSK 2023'!$K$2:$L$22,2,FALSE),0)</f>
        <v>0</v>
      </c>
      <c r="K27" s="16">
        <f>SUM(E27:I27)</f>
        <v>4979</v>
      </c>
    </row>
    <row r="28" spans="1:11" x14ac:dyDescent="0.25">
      <c r="A28" s="13"/>
      <c r="B28" s="14"/>
      <c r="C28" s="14"/>
      <c r="D28" s="15"/>
      <c r="E28" s="16"/>
      <c r="F28" s="16"/>
      <c r="G28" s="16"/>
      <c r="H28" s="16"/>
      <c r="I28" s="16">
        <v>0</v>
      </c>
      <c r="J28" s="16"/>
      <c r="K28" s="16"/>
    </row>
    <row r="29" spans="1:11" x14ac:dyDescent="0.25">
      <c r="A29" s="13">
        <v>20</v>
      </c>
      <c r="B29" s="14" t="s">
        <v>34</v>
      </c>
      <c r="C29" s="14"/>
      <c r="D29" s="15"/>
      <c r="E29" s="16" t="s">
        <v>15</v>
      </c>
      <c r="F29" s="16">
        <v>121</v>
      </c>
      <c r="G29" s="16">
        <v>18</v>
      </c>
      <c r="H29" s="16">
        <v>22</v>
      </c>
      <c r="I29" s="16" t="s">
        <v>15</v>
      </c>
      <c r="J29" s="16">
        <f>IFERROR(VLOOKUP(B29,'[1]AUTSK 2023'!$K$2:$L$22,2,FALSE),0)</f>
        <v>0</v>
      </c>
      <c r="K29" s="16">
        <f>SUM(E29:I29)</f>
        <v>161</v>
      </c>
    </row>
    <row r="30" spans="1:11" x14ac:dyDescent="0.25">
      <c r="A30" s="13">
        <v>21</v>
      </c>
      <c r="B30" s="14" t="s">
        <v>35</v>
      </c>
      <c r="C30" s="14"/>
      <c r="D30" s="15"/>
      <c r="E30" s="16">
        <v>403</v>
      </c>
      <c r="F30" s="16">
        <v>185</v>
      </c>
      <c r="G30" s="16">
        <v>2345</v>
      </c>
      <c r="H30" s="16">
        <v>1674</v>
      </c>
      <c r="I30" s="16">
        <v>253</v>
      </c>
      <c r="J30" s="16">
        <f>IFERROR(VLOOKUP(B30,'[1]AUTSK 2023'!$K$2:$L$22,2,FALSE),0)</f>
        <v>247</v>
      </c>
      <c r="K30" s="16">
        <f>SUM(E30:I30)</f>
        <v>4860</v>
      </c>
    </row>
    <row r="31" spans="1:11" x14ac:dyDescent="0.25">
      <c r="A31" s="13">
        <v>22</v>
      </c>
      <c r="B31" s="14" t="s">
        <v>36</v>
      </c>
      <c r="C31" s="14"/>
      <c r="D31" s="15"/>
      <c r="E31" s="16">
        <v>404</v>
      </c>
      <c r="F31" s="16">
        <v>664</v>
      </c>
      <c r="G31" s="16">
        <v>959</v>
      </c>
      <c r="H31" s="16">
        <v>1358</v>
      </c>
      <c r="I31" s="16">
        <v>1181</v>
      </c>
      <c r="J31" s="16">
        <f>IFERROR(VLOOKUP(B31,'[1]AUTSK 2023'!$K$2:$L$22,2,FALSE),0)</f>
        <v>297</v>
      </c>
      <c r="K31" s="16">
        <f>SUM(E31:I31)</f>
        <v>4566</v>
      </c>
    </row>
    <row r="32" spans="1:11" x14ac:dyDescent="0.25">
      <c r="A32" s="13">
        <v>23</v>
      </c>
      <c r="B32" s="14" t="s">
        <v>37</v>
      </c>
      <c r="C32" s="14"/>
      <c r="D32" s="15"/>
      <c r="E32" s="16">
        <v>1026</v>
      </c>
      <c r="F32" s="16">
        <v>1587</v>
      </c>
      <c r="G32" s="16">
        <v>415</v>
      </c>
      <c r="H32" s="16">
        <v>509</v>
      </c>
      <c r="I32" s="16">
        <v>952</v>
      </c>
      <c r="J32" s="16">
        <f>IFERROR(VLOOKUP(B32,'[1]AUTSK 2023'!$K$2:$L$22,2,FALSE),0)</f>
        <v>97</v>
      </c>
      <c r="K32" s="16">
        <f>SUM(E32:I32)</f>
        <v>4489</v>
      </c>
    </row>
    <row r="33" spans="1:11" x14ac:dyDescent="0.25">
      <c r="A33" s="13">
        <v>24</v>
      </c>
      <c r="B33" s="14" t="s">
        <v>38</v>
      </c>
      <c r="C33" s="14"/>
      <c r="D33" s="15"/>
      <c r="E33" s="16">
        <v>50</v>
      </c>
      <c r="F33" s="16">
        <v>267</v>
      </c>
      <c r="G33" s="16">
        <v>239</v>
      </c>
      <c r="H33" s="16">
        <v>199</v>
      </c>
      <c r="I33" s="16">
        <v>113</v>
      </c>
      <c r="J33" s="16">
        <f>IFERROR(VLOOKUP(B33,'[1]AUTSK 2023'!$K$2:$L$22,2,FALSE),0)</f>
        <v>0</v>
      </c>
      <c r="K33" s="16">
        <f>SUM(E33:I33)</f>
        <v>868</v>
      </c>
    </row>
    <row r="34" spans="1:11" x14ac:dyDescent="0.25">
      <c r="A34" s="13"/>
      <c r="B34" s="14"/>
      <c r="C34" s="14"/>
      <c r="D34" s="15"/>
      <c r="E34" s="16"/>
      <c r="F34" s="16"/>
      <c r="G34" s="16"/>
      <c r="H34" s="16"/>
      <c r="I34" s="16"/>
      <c r="J34" s="16"/>
      <c r="K34" s="16"/>
    </row>
    <row r="35" spans="1:11" x14ac:dyDescent="0.25">
      <c r="A35" s="13">
        <v>25</v>
      </c>
      <c r="B35" s="14" t="s">
        <v>39</v>
      </c>
      <c r="C35" s="14"/>
      <c r="D35" s="15"/>
      <c r="E35" s="16" t="s">
        <v>15</v>
      </c>
      <c r="F35" s="16" t="s">
        <v>15</v>
      </c>
      <c r="G35" s="16">
        <v>810</v>
      </c>
      <c r="H35" s="16">
        <v>593</v>
      </c>
      <c r="I35" s="16">
        <v>281</v>
      </c>
      <c r="J35" s="16">
        <f>IFERROR(VLOOKUP(B35,'[1]AUTSK 2023'!$K$2:$L$22,2,FALSE),0)</f>
        <v>0</v>
      </c>
      <c r="K35" s="16">
        <f t="shared" ref="K35:K40" si="1">SUM(E35:I35)</f>
        <v>1684</v>
      </c>
    </row>
    <row r="36" spans="1:11" x14ac:dyDescent="0.25">
      <c r="A36" s="13">
        <v>26</v>
      </c>
      <c r="B36" s="14" t="s">
        <v>40</v>
      </c>
      <c r="C36" s="14"/>
      <c r="D36" s="15"/>
      <c r="E36" s="16">
        <v>2571</v>
      </c>
      <c r="F36" s="16">
        <v>3737</v>
      </c>
      <c r="G36" s="16">
        <v>1782</v>
      </c>
      <c r="H36" s="16">
        <v>2955</v>
      </c>
      <c r="I36" s="16">
        <v>1833</v>
      </c>
      <c r="J36" s="16">
        <f>IFERROR(VLOOKUP(B36,'[1]AUTSK 2023'!$K$2:$L$22,2,FALSE),0)</f>
        <v>325</v>
      </c>
      <c r="K36" s="16">
        <f t="shared" si="1"/>
        <v>12878</v>
      </c>
    </row>
    <row r="37" spans="1:11" x14ac:dyDescent="0.25">
      <c r="A37" s="13">
        <v>27</v>
      </c>
      <c r="B37" s="14" t="s">
        <v>41</v>
      </c>
      <c r="C37" s="14"/>
      <c r="D37" s="15"/>
      <c r="E37" s="16">
        <v>6723</v>
      </c>
      <c r="F37" s="16">
        <v>24846</v>
      </c>
      <c r="G37" s="16">
        <v>27414</v>
      </c>
      <c r="H37" s="16">
        <v>22266</v>
      </c>
      <c r="I37" s="16">
        <v>22453</v>
      </c>
      <c r="J37" s="16">
        <f>IFERROR(VLOOKUP(B37,'[1]AUTSK 2023'!$K$2:$L$22,2,FALSE),0)</f>
        <v>11563</v>
      </c>
      <c r="K37" s="16">
        <f t="shared" si="1"/>
        <v>103702</v>
      </c>
    </row>
    <row r="38" spans="1:11" x14ac:dyDescent="0.25">
      <c r="A38" s="13">
        <v>28</v>
      </c>
      <c r="B38" s="14" t="s">
        <v>42</v>
      </c>
      <c r="C38" s="14"/>
      <c r="D38" s="15"/>
      <c r="E38" s="16" t="s">
        <v>15</v>
      </c>
      <c r="F38" s="16">
        <v>190</v>
      </c>
      <c r="G38" s="16">
        <v>133</v>
      </c>
      <c r="H38" s="16">
        <v>1289</v>
      </c>
      <c r="I38" s="16">
        <v>1222</v>
      </c>
      <c r="J38" s="16">
        <f>IFERROR(VLOOKUP(B38,'[1]AUTSK 2023'!$K$2:$L$22,2,FALSE),0)</f>
        <v>197</v>
      </c>
      <c r="K38" s="16">
        <f t="shared" si="1"/>
        <v>2834</v>
      </c>
    </row>
    <row r="39" spans="1:11" x14ac:dyDescent="0.25">
      <c r="A39" s="13">
        <v>29</v>
      </c>
      <c r="B39" s="14" t="s">
        <v>43</v>
      </c>
      <c r="C39" s="14"/>
      <c r="D39" s="15"/>
      <c r="E39" s="16">
        <v>5055</v>
      </c>
      <c r="F39" s="16">
        <v>7142</v>
      </c>
      <c r="G39" s="16">
        <v>3576</v>
      </c>
      <c r="H39" s="16">
        <v>3380</v>
      </c>
      <c r="I39" s="16">
        <v>3139</v>
      </c>
      <c r="J39" s="16">
        <f>IFERROR(VLOOKUP(B39,'[1]AUTSK 2023'!$K$2:$L$22,2,FALSE),0)</f>
        <v>185</v>
      </c>
      <c r="K39" s="16">
        <f t="shared" si="1"/>
        <v>22292</v>
      </c>
    </row>
    <row r="40" spans="1:11" x14ac:dyDescent="0.25">
      <c r="A40" s="13">
        <v>30</v>
      </c>
      <c r="B40" s="14" t="s">
        <v>44</v>
      </c>
      <c r="C40" s="14"/>
      <c r="D40" s="15"/>
      <c r="E40" s="16">
        <v>1034</v>
      </c>
      <c r="F40" s="16">
        <v>1076</v>
      </c>
      <c r="G40" s="16">
        <v>991</v>
      </c>
      <c r="H40" s="16">
        <v>877</v>
      </c>
      <c r="I40" s="16">
        <v>877</v>
      </c>
      <c r="J40" s="16">
        <f>IFERROR(VLOOKUP(B40,'[1]AUTSK 2023'!$K$2:$L$22,2,FALSE),0)</f>
        <v>0</v>
      </c>
      <c r="K40" s="16">
        <f t="shared" si="1"/>
        <v>4855</v>
      </c>
    </row>
    <row r="41" spans="1:11" x14ac:dyDescent="0.25">
      <c r="A41" s="13"/>
      <c r="B41" s="14"/>
      <c r="C41" s="14"/>
      <c r="D41" s="15"/>
      <c r="E41" s="16"/>
      <c r="F41" s="16"/>
      <c r="G41" s="16"/>
      <c r="H41" s="16"/>
      <c r="I41" s="16">
        <v>0</v>
      </c>
      <c r="J41" s="16"/>
      <c r="K41" s="16"/>
    </row>
    <row r="42" spans="1:11" x14ac:dyDescent="0.25">
      <c r="A42" s="13">
        <v>31</v>
      </c>
      <c r="B42" s="14" t="s">
        <v>45</v>
      </c>
      <c r="C42" s="14"/>
      <c r="D42" s="15"/>
      <c r="E42" s="16" t="s">
        <v>15</v>
      </c>
      <c r="F42" s="16" t="s">
        <v>15</v>
      </c>
      <c r="G42" s="16" t="s">
        <v>15</v>
      </c>
      <c r="H42" s="16" t="s">
        <v>15</v>
      </c>
      <c r="I42" s="16" t="s">
        <v>15</v>
      </c>
      <c r="J42" s="16">
        <f>IFERROR(VLOOKUP(B42,'[1]AUTSK 2023'!$K$2:$L$22,2,FALSE),0)</f>
        <v>0</v>
      </c>
      <c r="K42" s="16" t="s">
        <v>15</v>
      </c>
    </row>
    <row r="43" spans="1:11" x14ac:dyDescent="0.25">
      <c r="A43" s="13">
        <v>32</v>
      </c>
      <c r="B43" s="14" t="s">
        <v>46</v>
      </c>
      <c r="C43" s="14"/>
      <c r="D43" s="15"/>
      <c r="E43" s="16" t="s">
        <v>15</v>
      </c>
      <c r="F43" s="16" t="s">
        <v>15</v>
      </c>
      <c r="G43" s="16" t="s">
        <v>15</v>
      </c>
      <c r="H43" s="16" t="s">
        <v>15</v>
      </c>
      <c r="I43" s="16" t="s">
        <v>15</v>
      </c>
      <c r="J43" s="16">
        <f>IFERROR(VLOOKUP(B43,'[1]AUTSK 2023'!$K$2:$L$22,2,FALSE),0)</f>
        <v>0</v>
      </c>
      <c r="K43" s="16" t="s">
        <v>15</v>
      </c>
    </row>
    <row r="44" spans="1:11" x14ac:dyDescent="0.25">
      <c r="A44" s="13">
        <v>33</v>
      </c>
      <c r="B44" s="14" t="s">
        <v>47</v>
      </c>
      <c r="C44" s="14"/>
      <c r="D44" s="15"/>
      <c r="E44" s="16" t="s">
        <v>15</v>
      </c>
      <c r="F44" s="16" t="s">
        <v>15</v>
      </c>
      <c r="G44" s="16" t="s">
        <v>15</v>
      </c>
      <c r="H44" s="16" t="s">
        <v>15</v>
      </c>
      <c r="I44" s="16" t="s">
        <v>15</v>
      </c>
      <c r="J44" s="16">
        <f>IFERROR(VLOOKUP(B44,'[1]AUTSK 2023'!$K$2:$L$22,2,FALSE),0)</f>
        <v>0</v>
      </c>
      <c r="K44" s="16" t="s">
        <v>15</v>
      </c>
    </row>
    <row r="45" spans="1:11" x14ac:dyDescent="0.25">
      <c r="A45" s="13">
        <v>34</v>
      </c>
      <c r="B45" s="14" t="s">
        <v>48</v>
      </c>
      <c r="C45" s="14"/>
      <c r="D45" s="15"/>
      <c r="E45" s="16" t="s">
        <v>15</v>
      </c>
      <c r="F45" s="16" t="s">
        <v>15</v>
      </c>
      <c r="G45" s="16" t="s">
        <v>15</v>
      </c>
      <c r="H45" s="16" t="s">
        <v>15</v>
      </c>
      <c r="I45" s="16" t="s">
        <v>15</v>
      </c>
      <c r="J45" s="16">
        <f>IFERROR(VLOOKUP(B45,'[1]AUTSK 2023'!$K$2:$L$22,2,FALSE),0)</f>
        <v>0</v>
      </c>
      <c r="K45" s="16" t="s">
        <v>15</v>
      </c>
    </row>
    <row r="46" spans="1:11" x14ac:dyDescent="0.25">
      <c r="A46" s="13"/>
      <c r="B46" s="17"/>
      <c r="C46" s="17"/>
      <c r="D46" s="15"/>
      <c r="E46" s="18"/>
      <c r="F46" s="18"/>
      <c r="G46" s="18"/>
      <c r="H46" s="18"/>
      <c r="I46" s="18"/>
      <c r="J46" s="19"/>
      <c r="K46" s="18"/>
    </row>
    <row r="47" spans="1:11" s="1" customFormat="1" ht="20.100000000000001" customHeight="1" x14ac:dyDescent="0.25">
      <c r="A47" s="12" t="s">
        <v>49</v>
      </c>
      <c r="B47" s="12"/>
      <c r="C47" s="12"/>
      <c r="D47" s="20"/>
      <c r="E47" s="21">
        <f>SUM(E7:E45)</f>
        <v>88673</v>
      </c>
      <c r="F47" s="21">
        <f>SUM(F7:F45)</f>
        <v>140190</v>
      </c>
      <c r="G47" s="21">
        <f t="shared" ref="G47:K47" si="2">SUM(G7:G45)</f>
        <v>120000</v>
      </c>
      <c r="H47" s="21">
        <f t="shared" si="2"/>
        <v>100001</v>
      </c>
      <c r="I47" s="21">
        <f t="shared" si="2"/>
        <v>67436</v>
      </c>
      <c r="J47" s="21">
        <f t="shared" si="2"/>
        <v>20000</v>
      </c>
      <c r="K47" s="20">
        <f t="shared" si="2"/>
        <v>516300</v>
      </c>
    </row>
    <row r="49" spans="7:9" x14ac:dyDescent="0.25">
      <c r="G49" s="22">
        <f>(G47-F47)/F47</f>
        <v>-0.14401883158570511</v>
      </c>
      <c r="H49" s="22">
        <f>(H47-G47)/G47</f>
        <v>-0.16665833333333332</v>
      </c>
      <c r="I49" s="22">
        <f>(I47-H47)/H47</f>
        <v>-0.32564674353256468</v>
      </c>
    </row>
  </sheetData>
  <mergeCells count="44">
    <mergeCell ref="B45:C45"/>
    <mergeCell ref="A47:C47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3:A4"/>
    <mergeCell ref="B3:C4"/>
    <mergeCell ref="E3:J3"/>
    <mergeCell ref="B5:C5"/>
    <mergeCell ref="B7:C7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6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AUTSK</vt:lpstr>
      <vt:lpstr>AUTSK!Print_Area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 Nurhikmah</dc:creator>
  <cp:lastModifiedBy>Enha Nurhikmah</cp:lastModifiedBy>
  <dcterms:created xsi:type="dcterms:W3CDTF">2024-09-05T04:23:56Z</dcterms:created>
  <dcterms:modified xsi:type="dcterms:W3CDTF">2024-09-05T04:24:27Z</dcterms:modified>
</cp:coreProperties>
</file>