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SATU DATA 2025\DATA PRIORITAS 2025\Kumpulan Data Prioritas Eselon I 2025\"/>
    </mc:Choice>
  </mc:AlternateContent>
  <xr:revisionPtr revIDLastSave="0" documentId="8_{57983019-41E5-4FB7-BBC1-5EDEFE79BE25}" xr6:coauthVersionLast="47" xr6:coauthVersionMax="47" xr10:uidLastSave="{00000000-0000-0000-0000-000000000000}"/>
  <bookViews>
    <workbookView xWindow="-120" yWindow="-120" windowWidth="20730" windowHeight="11040" xr2:uid="{37BFC055-CBF9-4E50-A5BC-065C4F1E1A4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49" i="1" l="1"/>
  <c r="BG49" i="1" s="1"/>
  <c r="BE49" i="1"/>
  <c r="BC49" i="1"/>
  <c r="BB49" i="1"/>
  <c r="BD49" i="1" s="1"/>
  <c r="AT49" i="1"/>
  <c r="AU49" i="1" s="1"/>
  <c r="AS49" i="1"/>
  <c r="AQ49" i="1"/>
  <c r="AP49" i="1"/>
  <c r="AR49" i="1" s="1"/>
  <c r="AN49" i="1"/>
  <c r="AO49" i="1" s="1"/>
  <c r="AM49" i="1"/>
  <c r="AL49" i="1"/>
  <c r="AK49" i="1"/>
  <c r="AJ49" i="1"/>
  <c r="AH49" i="1"/>
  <c r="AI49" i="1" s="1"/>
  <c r="AG49" i="1"/>
  <c r="AE49" i="1"/>
  <c r="AF49" i="1" s="1"/>
  <c r="AD49" i="1"/>
  <c r="AB49" i="1"/>
  <c r="AC49" i="1" s="1"/>
  <c r="AA49" i="1"/>
  <c r="Y49" i="1"/>
  <c r="X49" i="1"/>
  <c r="Z49" i="1" s="1"/>
  <c r="V49" i="1"/>
  <c r="W49" i="1" s="1"/>
  <c r="U49" i="1"/>
  <c r="S49" i="1"/>
  <c r="R49" i="1"/>
  <c r="T49" i="1" s="1"/>
  <c r="P49" i="1"/>
  <c r="Q49" i="1" s="1"/>
  <c r="O49" i="1"/>
  <c r="N49" i="1"/>
  <c r="M49" i="1"/>
  <c r="L49" i="1"/>
  <c r="J49" i="1"/>
  <c r="K49" i="1" s="1"/>
  <c r="I49" i="1"/>
  <c r="G49" i="1"/>
  <c r="H49" i="1" s="1"/>
  <c r="F49" i="1"/>
  <c r="D49" i="1"/>
  <c r="E49" i="1" s="1"/>
  <c r="C49" i="1"/>
  <c r="BG44" i="1"/>
  <c r="AU44" i="1"/>
  <c r="AR44" i="1"/>
  <c r="AO44" i="1"/>
  <c r="AL44" i="1"/>
  <c r="AI44" i="1"/>
  <c r="AF44" i="1"/>
  <c r="AC44" i="1"/>
  <c r="Z44" i="1"/>
  <c r="W44" i="1"/>
  <c r="T44" i="1"/>
  <c r="Q44" i="1"/>
  <c r="N44" i="1"/>
  <c r="K44" i="1"/>
  <c r="H44" i="1"/>
  <c r="E44" i="1"/>
  <c r="BG43" i="1"/>
  <c r="BG42" i="1"/>
  <c r="AU42" i="1"/>
  <c r="AR42" i="1"/>
  <c r="AO42" i="1"/>
  <c r="AL42" i="1"/>
  <c r="AI42" i="1"/>
  <c r="AF42" i="1"/>
  <c r="Z42" i="1"/>
  <c r="W42" i="1"/>
  <c r="T42" i="1"/>
  <c r="Q42" i="1"/>
  <c r="N42" i="1"/>
  <c r="K42" i="1"/>
  <c r="H42" i="1"/>
  <c r="BG41" i="1"/>
  <c r="AU41" i="1"/>
  <c r="AR41" i="1"/>
  <c r="AO41" i="1"/>
  <c r="AL41" i="1"/>
  <c r="AI41" i="1"/>
  <c r="AF41" i="1"/>
  <c r="AC41" i="1"/>
  <c r="Z41" i="1"/>
  <c r="W41" i="1"/>
  <c r="T41" i="1"/>
  <c r="Q41" i="1"/>
  <c r="N41" i="1"/>
  <c r="K41" i="1"/>
  <c r="H41" i="1"/>
  <c r="BG40" i="1"/>
  <c r="AU40" i="1"/>
  <c r="AR40" i="1"/>
  <c r="AO40" i="1"/>
  <c r="AL40" i="1"/>
  <c r="AI40" i="1"/>
  <c r="AF40" i="1"/>
  <c r="AC40" i="1"/>
  <c r="Z40" i="1"/>
  <c r="W40" i="1"/>
  <c r="T40" i="1"/>
  <c r="Q40" i="1"/>
  <c r="N40" i="1"/>
  <c r="K40" i="1"/>
  <c r="H40" i="1"/>
  <c r="E40" i="1"/>
  <c r="BG39" i="1"/>
  <c r="AU39" i="1"/>
  <c r="AR39" i="1"/>
  <c r="AO39" i="1"/>
  <c r="AL39" i="1"/>
  <c r="AI39" i="1"/>
  <c r="AF39" i="1"/>
  <c r="AC39" i="1"/>
  <c r="Z39" i="1"/>
  <c r="W39" i="1"/>
  <c r="T39" i="1"/>
  <c r="Q39" i="1"/>
  <c r="N39" i="1"/>
  <c r="K39" i="1"/>
  <c r="H39" i="1"/>
  <c r="E39" i="1"/>
  <c r="BG38" i="1"/>
  <c r="AU38" i="1"/>
  <c r="AR38" i="1"/>
  <c r="AO38" i="1"/>
  <c r="AL38" i="1"/>
  <c r="AI38" i="1"/>
  <c r="AF38" i="1"/>
  <c r="AC38" i="1"/>
  <c r="Z38" i="1"/>
  <c r="W38" i="1"/>
  <c r="T38" i="1"/>
  <c r="Q38" i="1"/>
  <c r="N38" i="1"/>
  <c r="K38" i="1"/>
  <c r="H38" i="1"/>
  <c r="E38" i="1"/>
  <c r="BG37" i="1"/>
  <c r="AU37" i="1"/>
  <c r="AR37" i="1"/>
  <c r="AO37" i="1"/>
  <c r="AL37" i="1"/>
  <c r="AI37" i="1"/>
  <c r="AF37" i="1"/>
  <c r="AC37" i="1"/>
  <c r="Z37" i="1"/>
  <c r="W37" i="1"/>
  <c r="T37" i="1"/>
  <c r="Q37" i="1"/>
  <c r="N37" i="1"/>
  <c r="K37" i="1"/>
  <c r="H37" i="1"/>
  <c r="E37" i="1"/>
  <c r="BG36" i="1"/>
  <c r="BD36" i="1"/>
  <c r="AU36" i="1"/>
  <c r="AR36" i="1"/>
  <c r="AO36" i="1"/>
  <c r="AL36" i="1"/>
  <c r="AI36" i="1"/>
  <c r="AF36" i="1"/>
  <c r="AC36" i="1"/>
  <c r="Z36" i="1"/>
  <c r="W36" i="1"/>
  <c r="T36" i="1"/>
  <c r="Q36" i="1"/>
  <c r="N36" i="1"/>
  <c r="K36" i="1"/>
  <c r="H36" i="1"/>
  <c r="E36" i="1"/>
  <c r="BG35" i="1"/>
  <c r="AU35" i="1"/>
  <c r="AR35" i="1"/>
  <c r="AO35" i="1"/>
  <c r="AL35" i="1"/>
  <c r="AI35" i="1"/>
  <c r="AF35" i="1"/>
  <c r="AC35" i="1"/>
  <c r="Z35" i="1"/>
  <c r="W35" i="1"/>
  <c r="T35" i="1"/>
  <c r="Q35" i="1"/>
  <c r="N35" i="1"/>
  <c r="K35" i="1"/>
  <c r="H35" i="1"/>
  <c r="E35" i="1"/>
  <c r="BG34" i="1"/>
  <c r="AU34" i="1"/>
  <c r="AR34" i="1"/>
  <c r="AO34" i="1"/>
  <c r="AL34" i="1"/>
  <c r="AI34" i="1"/>
  <c r="AF34" i="1"/>
  <c r="AC34" i="1"/>
  <c r="Z34" i="1"/>
  <c r="W34" i="1"/>
  <c r="T34" i="1"/>
  <c r="Q34" i="1"/>
  <c r="N34" i="1"/>
  <c r="K34" i="1"/>
  <c r="H34" i="1"/>
  <c r="E34" i="1"/>
  <c r="BG33" i="1"/>
  <c r="AU33" i="1"/>
  <c r="AR33" i="1"/>
  <c r="AO33" i="1"/>
  <c r="AL33" i="1"/>
  <c r="AI33" i="1"/>
  <c r="AF33" i="1"/>
  <c r="AC33" i="1"/>
  <c r="BG32" i="1"/>
  <c r="AU32" i="1"/>
  <c r="AR32" i="1"/>
  <c r="AO32" i="1"/>
  <c r="AL32" i="1"/>
  <c r="AI32" i="1"/>
  <c r="AF32" i="1"/>
  <c r="AC32" i="1"/>
  <c r="Z32" i="1"/>
  <c r="W32" i="1"/>
  <c r="T32" i="1"/>
  <c r="Q32" i="1"/>
  <c r="N32" i="1"/>
  <c r="K32" i="1"/>
  <c r="H32" i="1"/>
  <c r="E32" i="1"/>
  <c r="BG31" i="1"/>
  <c r="BD31" i="1"/>
  <c r="AU31" i="1"/>
  <c r="AR31" i="1"/>
  <c r="AO31" i="1"/>
  <c r="AL31" i="1"/>
  <c r="AI31" i="1"/>
  <c r="AF31" i="1"/>
  <c r="AC31" i="1"/>
  <c r="Z31" i="1"/>
  <c r="W31" i="1"/>
  <c r="T31" i="1"/>
  <c r="Q31" i="1"/>
  <c r="N31" i="1"/>
  <c r="K31" i="1"/>
  <c r="H31" i="1"/>
  <c r="E31" i="1"/>
  <c r="BG30" i="1"/>
  <c r="AU30" i="1"/>
  <c r="AR30" i="1"/>
  <c r="AO30" i="1"/>
  <c r="AL30" i="1"/>
  <c r="AI30" i="1"/>
  <c r="AF30" i="1"/>
  <c r="AC30" i="1"/>
  <c r="Z30" i="1"/>
  <c r="W30" i="1"/>
  <c r="T30" i="1"/>
  <c r="Q30" i="1"/>
  <c r="N30" i="1"/>
  <c r="K30" i="1"/>
  <c r="H30" i="1"/>
  <c r="E30" i="1"/>
  <c r="BG29" i="1"/>
  <c r="AU29" i="1"/>
  <c r="AR29" i="1"/>
  <c r="AO29" i="1"/>
  <c r="AL29" i="1"/>
  <c r="AI29" i="1"/>
  <c r="AF29" i="1"/>
  <c r="AC29" i="1"/>
  <c r="Z29" i="1"/>
  <c r="W29" i="1"/>
  <c r="T29" i="1"/>
  <c r="Q29" i="1"/>
  <c r="N29" i="1"/>
  <c r="K29" i="1"/>
  <c r="H29" i="1"/>
  <c r="E29" i="1"/>
  <c r="BG28" i="1"/>
  <c r="AU28" i="1"/>
  <c r="AR28" i="1"/>
  <c r="AO28" i="1"/>
  <c r="AL28" i="1"/>
  <c r="AI28" i="1"/>
  <c r="AF28" i="1"/>
  <c r="AC28" i="1"/>
  <c r="Z28" i="1"/>
  <c r="W28" i="1"/>
  <c r="T28" i="1"/>
  <c r="Q28" i="1"/>
  <c r="N28" i="1"/>
  <c r="K28" i="1"/>
  <c r="H28" i="1"/>
  <c r="E28" i="1"/>
  <c r="BG27" i="1"/>
  <c r="BD27" i="1"/>
  <c r="AU27" i="1"/>
  <c r="AR27" i="1"/>
  <c r="AO27" i="1"/>
  <c r="AL27" i="1"/>
  <c r="AI27" i="1"/>
  <c r="AF27" i="1"/>
  <c r="AC27" i="1"/>
  <c r="Z27" i="1"/>
  <c r="W27" i="1"/>
  <c r="T27" i="1"/>
  <c r="Q27" i="1"/>
  <c r="N27" i="1"/>
  <c r="K27" i="1"/>
  <c r="H27" i="1"/>
  <c r="E27" i="1"/>
  <c r="BG26" i="1"/>
  <c r="AU26" i="1"/>
  <c r="AR26" i="1"/>
  <c r="AO26" i="1"/>
  <c r="AL26" i="1"/>
  <c r="AI26" i="1"/>
  <c r="AF26" i="1"/>
  <c r="AC26" i="1"/>
  <c r="Z26" i="1"/>
  <c r="W26" i="1"/>
  <c r="T26" i="1"/>
  <c r="Q26" i="1"/>
  <c r="N26" i="1"/>
  <c r="K26" i="1"/>
  <c r="H26" i="1"/>
  <c r="E26" i="1"/>
  <c r="BG25" i="1"/>
  <c r="BD25" i="1"/>
  <c r="AU25" i="1"/>
  <c r="AR25" i="1"/>
  <c r="AO25" i="1"/>
  <c r="AL25" i="1"/>
  <c r="AI25" i="1"/>
  <c r="AF25" i="1"/>
  <c r="AC25" i="1"/>
  <c r="Z25" i="1"/>
  <c r="W25" i="1"/>
  <c r="T25" i="1"/>
  <c r="Q25" i="1"/>
  <c r="N25" i="1"/>
  <c r="K25" i="1"/>
  <c r="H25" i="1"/>
  <c r="E25" i="1"/>
  <c r="BG24" i="1"/>
  <c r="BD24" i="1"/>
  <c r="AU24" i="1"/>
  <c r="AR24" i="1"/>
  <c r="AO24" i="1"/>
  <c r="AL24" i="1"/>
  <c r="AI24" i="1"/>
  <c r="AF24" i="1"/>
  <c r="AC24" i="1"/>
  <c r="Z24" i="1"/>
  <c r="W24" i="1"/>
  <c r="T24" i="1"/>
  <c r="Q24" i="1"/>
  <c r="N24" i="1"/>
  <c r="K24" i="1"/>
  <c r="H24" i="1"/>
  <c r="E24" i="1"/>
  <c r="BG23" i="1"/>
  <c r="AU23" i="1"/>
  <c r="AR23" i="1"/>
  <c r="AO23" i="1"/>
  <c r="AL23" i="1"/>
  <c r="AI23" i="1"/>
  <c r="AF23" i="1"/>
  <c r="AC23" i="1"/>
  <c r="Z23" i="1"/>
  <c r="W23" i="1"/>
  <c r="T23" i="1"/>
  <c r="Q23" i="1"/>
  <c r="N23" i="1"/>
  <c r="K23" i="1"/>
  <c r="H23" i="1"/>
  <c r="E23" i="1"/>
  <c r="BG22" i="1"/>
  <c r="BD22" i="1"/>
  <c r="AU22" i="1"/>
  <c r="AR22" i="1"/>
  <c r="AO22" i="1"/>
  <c r="AL22" i="1"/>
  <c r="AI22" i="1"/>
  <c r="AF22" i="1"/>
  <c r="AC22" i="1"/>
  <c r="Z22" i="1"/>
  <c r="W22" i="1"/>
  <c r="T22" i="1"/>
  <c r="Q22" i="1"/>
  <c r="N22" i="1"/>
  <c r="K22" i="1"/>
  <c r="H22" i="1"/>
  <c r="E22" i="1"/>
  <c r="BG21" i="1"/>
  <c r="BD21" i="1"/>
  <c r="AU21" i="1"/>
  <c r="AR21" i="1"/>
  <c r="AO21" i="1"/>
  <c r="AL21" i="1"/>
  <c r="AI21" i="1"/>
  <c r="AF21" i="1"/>
  <c r="AC21" i="1"/>
  <c r="Z21" i="1"/>
  <c r="W21" i="1"/>
  <c r="T21" i="1"/>
  <c r="Q21" i="1"/>
  <c r="N21" i="1"/>
  <c r="K21" i="1"/>
  <c r="H21" i="1"/>
  <c r="E21" i="1"/>
  <c r="AU20" i="1"/>
  <c r="AR20" i="1"/>
  <c r="AO20" i="1"/>
  <c r="AL20" i="1"/>
  <c r="AI20" i="1"/>
  <c r="T20" i="1"/>
  <c r="Q20" i="1"/>
  <c r="N20" i="1"/>
  <c r="K20" i="1"/>
  <c r="H20" i="1"/>
  <c r="AU19" i="1"/>
  <c r="AR19" i="1"/>
  <c r="AO19" i="1"/>
  <c r="AL19" i="1"/>
  <c r="AI19" i="1"/>
  <c r="AF19" i="1"/>
  <c r="AC19" i="1"/>
  <c r="W19" i="1"/>
  <c r="T19" i="1"/>
  <c r="Q19" i="1"/>
  <c r="N19" i="1"/>
  <c r="K19" i="1"/>
  <c r="H19" i="1"/>
  <c r="BG18" i="1"/>
  <c r="AU18" i="1"/>
  <c r="AR18" i="1"/>
  <c r="AO18" i="1"/>
  <c r="AL18" i="1"/>
  <c r="AI18" i="1"/>
  <c r="AF18" i="1"/>
  <c r="AC18" i="1"/>
  <c r="Z18" i="1"/>
  <c r="W18" i="1"/>
  <c r="T18" i="1"/>
  <c r="Q18" i="1"/>
  <c r="N18" i="1"/>
  <c r="K18" i="1"/>
  <c r="H18" i="1"/>
  <c r="E18" i="1"/>
  <c r="BG17" i="1"/>
  <c r="BD17" i="1"/>
  <c r="AU17" i="1"/>
  <c r="AR17" i="1"/>
  <c r="AO17" i="1"/>
  <c r="AL17" i="1"/>
  <c r="AI17" i="1"/>
  <c r="AF17" i="1"/>
  <c r="AC17" i="1"/>
  <c r="Z17" i="1"/>
  <c r="W17" i="1"/>
  <c r="T17" i="1"/>
  <c r="Q17" i="1"/>
  <c r="N17" i="1"/>
  <c r="K17" i="1"/>
  <c r="H17" i="1"/>
  <c r="E17" i="1"/>
  <c r="BG16" i="1"/>
  <c r="AU16" i="1"/>
  <c r="AR16" i="1"/>
  <c r="AO16" i="1"/>
  <c r="AL16" i="1"/>
  <c r="AI16" i="1"/>
  <c r="AF16" i="1"/>
  <c r="AC16" i="1"/>
  <c r="Z16" i="1"/>
  <c r="W16" i="1"/>
  <c r="T16" i="1"/>
  <c r="Q16" i="1"/>
  <c r="N16" i="1"/>
  <c r="K16" i="1"/>
  <c r="H16" i="1"/>
  <c r="E16" i="1"/>
  <c r="BG15" i="1"/>
  <c r="BD15" i="1"/>
  <c r="AU15" i="1"/>
  <c r="AR15" i="1"/>
  <c r="AO15" i="1"/>
  <c r="AL15" i="1"/>
  <c r="AI15" i="1"/>
  <c r="AF15" i="1"/>
  <c r="AC15" i="1"/>
  <c r="Z15" i="1"/>
  <c r="W15" i="1"/>
  <c r="T15" i="1"/>
  <c r="Q15" i="1"/>
  <c r="N15" i="1"/>
  <c r="K15" i="1"/>
  <c r="H15" i="1"/>
  <c r="E15" i="1"/>
  <c r="BG14" i="1"/>
  <c r="AU14" i="1"/>
  <c r="AR14" i="1"/>
  <c r="AO14" i="1"/>
  <c r="AL14" i="1"/>
  <c r="AI14" i="1"/>
  <c r="AF14" i="1"/>
  <c r="AC14" i="1"/>
  <c r="Z14" i="1"/>
  <c r="W14" i="1"/>
  <c r="T14" i="1"/>
  <c r="Q14" i="1"/>
  <c r="N14" i="1"/>
  <c r="K14" i="1"/>
  <c r="H14" i="1"/>
  <c r="E14" i="1"/>
  <c r="BG13" i="1"/>
  <c r="AU13" i="1"/>
  <c r="AR13" i="1"/>
  <c r="AO13" i="1"/>
  <c r="AL13" i="1"/>
  <c r="AI13" i="1"/>
  <c r="AF13" i="1"/>
  <c r="AC13" i="1"/>
  <c r="Z13" i="1"/>
  <c r="W13" i="1"/>
  <c r="T13" i="1"/>
  <c r="Q13" i="1"/>
  <c r="N13" i="1"/>
  <c r="K13" i="1"/>
  <c r="H13" i="1"/>
  <c r="E13" i="1"/>
  <c r="BG12" i="1"/>
  <c r="AU12" i="1"/>
  <c r="AR12" i="1"/>
  <c r="AO12" i="1"/>
  <c r="AL12" i="1"/>
  <c r="AI12" i="1"/>
  <c r="AF12" i="1"/>
  <c r="AC12" i="1"/>
  <c r="Z12" i="1"/>
  <c r="W12" i="1"/>
  <c r="T12" i="1"/>
  <c r="Q12" i="1"/>
  <c r="N12" i="1"/>
  <c r="K12" i="1"/>
  <c r="H12" i="1"/>
  <c r="E12" i="1"/>
  <c r="BG11" i="1"/>
  <c r="BD11" i="1"/>
  <c r="AU11" i="1"/>
  <c r="AR11" i="1"/>
  <c r="AO11" i="1"/>
  <c r="AL11" i="1"/>
  <c r="AI11" i="1"/>
  <c r="AF11" i="1"/>
  <c r="AC11" i="1"/>
  <c r="Z11" i="1"/>
  <c r="W11" i="1"/>
  <c r="T11" i="1"/>
  <c r="Q11" i="1"/>
  <c r="N11" i="1"/>
  <c r="K11" i="1"/>
  <c r="H11" i="1"/>
  <c r="E11" i="1"/>
  <c r="BG10" i="1"/>
  <c r="BD10" i="1"/>
  <c r="AU10" i="1"/>
  <c r="AR10" i="1"/>
  <c r="AO10" i="1"/>
  <c r="AL10" i="1"/>
  <c r="AI10" i="1"/>
  <c r="AF10" i="1"/>
  <c r="AC10" i="1"/>
  <c r="Z10" i="1"/>
  <c r="W10" i="1"/>
  <c r="T10" i="1"/>
  <c r="Q10" i="1"/>
  <c r="N10" i="1"/>
  <c r="K10" i="1"/>
  <c r="H10" i="1"/>
  <c r="E10" i="1"/>
</calcChain>
</file>

<file path=xl/sharedStrings.xml><?xml version="1.0" encoding="utf-8"?>
<sst xmlns="http://schemas.openxmlformats.org/spreadsheetml/2006/main" count="277" uniqueCount="67">
  <si>
    <t>Tabel  1.3.32.   Alokasi dan Realisasi Penyaluran Pupuk Organik Bersubsidi Sektor Pertanian</t>
  </si>
  <si>
    <t>Lanjutan Tabel  1.3.32.</t>
  </si>
  <si>
    <t>Table                 Allocation and Distribution of Subsidize Organic Fertilizer in Agricultural Sector, 2021 - 2025</t>
  </si>
  <si>
    <t>Continued Table  1.3.32.</t>
  </si>
  <si>
    <r>
      <t>(Ton</t>
    </r>
    <r>
      <rPr>
        <b/>
        <sz val="10"/>
        <rFont val="Times New Roman"/>
        <family val="1"/>
      </rPr>
      <t>)</t>
    </r>
  </si>
  <si>
    <t>(Ton)</t>
  </si>
  <si>
    <t>No</t>
  </si>
  <si>
    <r>
      <t>Provinsi/</t>
    </r>
    <r>
      <rPr>
        <b/>
        <i/>
        <sz val="10"/>
        <rFont val="Segoe UI"/>
        <family val="2"/>
      </rPr>
      <t>Province</t>
    </r>
  </si>
  <si>
    <r>
      <t>2022</t>
    </r>
    <r>
      <rPr>
        <b/>
        <vertAlign val="superscript"/>
        <sz val="10"/>
        <rFont val="Segoe UI"/>
        <family val="2"/>
      </rPr>
      <t>1)</t>
    </r>
  </si>
  <si>
    <r>
      <t>2025</t>
    </r>
    <r>
      <rPr>
        <b/>
        <vertAlign val="superscript"/>
        <sz val="10"/>
        <rFont val="Segoe UI"/>
        <family val="2"/>
      </rPr>
      <t>2)</t>
    </r>
  </si>
  <si>
    <t xml:space="preserve">Rencana/ </t>
  </si>
  <si>
    <t>Realisasi/</t>
  </si>
  <si>
    <t>%</t>
  </si>
  <si>
    <t xml:space="preserve">Kebutuhan/ </t>
  </si>
  <si>
    <t>Alokasi/</t>
  </si>
  <si>
    <t>Plan</t>
  </si>
  <si>
    <t>Realization</t>
  </si>
  <si>
    <t>Needs</t>
  </si>
  <si>
    <t>Allocation</t>
  </si>
  <si>
    <t>Aceh</t>
  </si>
  <si>
    <t>Sumatera Utara</t>
  </si>
  <si>
    <t>Sumatera Barat</t>
  </si>
  <si>
    <t>-</t>
  </si>
  <si>
    <t>Riau</t>
  </si>
  <si>
    <t>Jambi</t>
  </si>
  <si>
    <t>Sumatera Selatan</t>
  </si>
  <si>
    <t>Bengkulu</t>
  </si>
  <si>
    <t>Lampung</t>
  </si>
  <si>
    <t>Kepulauan Bangka Belitung</t>
  </si>
  <si>
    <t>Kepulauan Riau</t>
  </si>
  <si>
    <t>DKI Jakarta</t>
  </si>
  <si>
    <t>Jawa Barat</t>
  </si>
  <si>
    <t>Jawa Tengah</t>
  </si>
  <si>
    <t>DI Yogyakarta</t>
  </si>
  <si>
    <t>Jawa Timur</t>
  </si>
  <si>
    <t>Banten</t>
  </si>
  <si>
    <t>Bali</t>
  </si>
  <si>
    <t>Nusa Tenggara Barat</t>
  </si>
  <si>
    <t>Nusa Tenggara Timur</t>
  </si>
  <si>
    <t>Kalimantan Barat</t>
  </si>
  <si>
    <t>Kalimantan Tengah</t>
  </si>
  <si>
    <t>Kalimantan Selatan</t>
  </si>
  <si>
    <t>Kalimantan Timur</t>
  </si>
  <si>
    <t>Kalimantan Utara</t>
  </si>
  <si>
    <t>Sulawesi Utara</t>
  </si>
  <si>
    <t>Sulawesi Tengah</t>
  </si>
  <si>
    <t>Sulawesi Selatan</t>
  </si>
  <si>
    <t>Sulawesi Tenggara</t>
  </si>
  <si>
    <t>Gorontalo</t>
  </si>
  <si>
    <t>Sulawesi Barat</t>
  </si>
  <si>
    <t>Maluku</t>
  </si>
  <si>
    <t>Maluku Utara</t>
  </si>
  <si>
    <t>Papua Barat</t>
  </si>
  <si>
    <t>Papua Barat Daya</t>
  </si>
  <si>
    <t>Papua</t>
  </si>
  <si>
    <t>Papua Selatan</t>
  </si>
  <si>
    <t>Papua Tengah</t>
  </si>
  <si>
    <t>Papua Pegunungan</t>
  </si>
  <si>
    <t>Indonesia</t>
  </si>
  <si>
    <t>Sumber          :   Direktorat Jenderal Prasarana dan Sarana Pertanian diolah dari PT. Pupuk Indonesia (Persero)</t>
  </si>
  <si>
    <t>Source             :  Directorate General of Infrastructure and Agricultural Facilities processed from PT. Pupuk Indonesia (Persero)</t>
  </si>
  <si>
    <r>
      <t xml:space="preserve">Keterangan   : </t>
    </r>
    <r>
      <rPr>
        <vertAlign val="superscript"/>
        <sz val="8"/>
        <rFont val="Segoe UI"/>
        <family val="2"/>
      </rPr>
      <t>1)</t>
    </r>
    <r>
      <rPr>
        <sz val="8"/>
        <rFont val="Segoe UI"/>
        <family val="2"/>
      </rPr>
      <t xml:space="preserve"> Data realisasi sampai dengan Bulan September 2022</t>
    </r>
  </si>
  <si>
    <t xml:space="preserve">                            Terhitung mulai bulan Oktober 2022 hingga Desember 2023, pupuk organik tidak bersubsidi sesuai dengan Peraturan Menteri Pertanian No. 10 Tahun 2022</t>
  </si>
  <si>
    <r>
      <rPr>
        <vertAlign val="superscript"/>
        <sz val="8"/>
        <rFont val="Segoe UI"/>
        <family val="2"/>
      </rPr>
      <t xml:space="preserve">                                     2)</t>
    </r>
    <r>
      <rPr>
        <sz val="8"/>
        <rFont val="Segoe UI"/>
        <family val="2"/>
      </rPr>
      <t xml:space="preserve"> Data realisasi sampai dengan Bulan Oktober 2025</t>
    </r>
  </si>
  <si>
    <r>
      <t xml:space="preserve">Note              :  </t>
    </r>
    <r>
      <rPr>
        <i/>
        <vertAlign val="superscript"/>
        <sz val="8"/>
        <rFont val="Segoe UI"/>
        <family val="2"/>
      </rPr>
      <t>1)</t>
    </r>
    <r>
      <rPr>
        <i/>
        <sz val="8"/>
        <rFont val="Segoe UI"/>
        <family val="2"/>
      </rPr>
      <t xml:space="preserve"> Realization data until September 2022</t>
    </r>
  </si>
  <si>
    <t xml:space="preserve">                             As of October 2022 until December 2023, Organic fertilizer is not subsidized in accordance with the Minister of Agriculture Regulation No. 10 of 2022</t>
  </si>
  <si>
    <r>
      <rPr>
        <i/>
        <vertAlign val="superscript"/>
        <sz val="8"/>
        <rFont val="Segoe UI"/>
        <family val="2"/>
      </rPr>
      <t xml:space="preserve">                                     2)</t>
    </r>
    <r>
      <rPr>
        <i/>
        <sz val="8"/>
        <rFont val="Segoe UI"/>
        <family val="2"/>
      </rPr>
      <t xml:space="preserve"> Realization data until October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</si>
</sst>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Segoe UI"/>
      <family val="2"/>
    </font>
    <font>
      <sz val="10"/>
      <name val="Segoe UI"/>
      <family val="2"/>
    </font>
    <font>
      <b/>
      <i/>
      <sz val="12"/>
      <name val="Segoe UI"/>
      <family val="2"/>
    </font>
    <font>
      <b/>
      <i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Segoe UI"/>
      <family val="2"/>
    </font>
    <font>
      <b/>
      <i/>
      <sz val="10"/>
      <name val="Segoe UI"/>
      <family val="2"/>
    </font>
    <font>
      <b/>
      <vertAlign val="superscript"/>
      <sz val="10"/>
      <name val="Segoe UI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name val="Segoe UI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name val="Segoe UI"/>
      <family val="2"/>
    </font>
    <font>
      <i/>
      <sz val="8"/>
      <name val="Segoe UI"/>
      <family val="2"/>
    </font>
    <font>
      <sz val="10"/>
      <color rgb="FFFF0000"/>
      <name val="Times New Roman"/>
      <family val="1"/>
    </font>
    <font>
      <vertAlign val="superscript"/>
      <sz val="8"/>
      <name val="Segoe UI"/>
      <family val="2"/>
    </font>
    <font>
      <i/>
      <vertAlign val="superscript"/>
      <sz val="8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theme="0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1" fillId="0" borderId="0"/>
  </cellStyleXfs>
  <cellXfs count="10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 indent="2"/>
    </xf>
    <xf numFmtId="0" fontId="8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right" vertical="center" indent="2"/>
    </xf>
    <xf numFmtId="0" fontId="6" fillId="0" borderId="0" xfId="0" applyFont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vertical="center"/>
    </xf>
    <xf numFmtId="41" fontId="11" fillId="0" borderId="0" xfId="2" applyFont="1" applyFill="1" applyBorder="1" applyAlignment="1">
      <alignment horizontal="center" vertical="center"/>
    </xf>
    <xf numFmtId="41" fontId="0" fillId="0" borderId="0" xfId="2" applyFont="1" applyFill="1" applyBorder="1" applyAlignment="1">
      <alignment vertical="center"/>
    </xf>
    <xf numFmtId="4" fontId="11" fillId="0" borderId="19" xfId="0" applyNumberFormat="1" applyFont="1" applyBorder="1" applyAlignment="1">
      <alignment vertical="center"/>
    </xf>
    <xf numFmtId="165" fontId="11" fillId="0" borderId="0" xfId="0" applyNumberFormat="1" applyFont="1" applyAlignment="1">
      <alignment vertical="center"/>
    </xf>
    <xf numFmtId="4" fontId="11" fillId="0" borderId="0" xfId="0" applyNumberFormat="1" applyFont="1" applyAlignment="1">
      <alignment vertical="center"/>
    </xf>
    <xf numFmtId="165" fontId="11" fillId="0" borderId="20" xfId="0" applyNumberFormat="1" applyFont="1" applyBorder="1" applyAlignment="1">
      <alignment vertical="center"/>
    </xf>
    <xf numFmtId="165" fontId="12" fillId="0" borderId="0" xfId="1" applyNumberFormat="1" applyFont="1" applyFill="1" applyBorder="1" applyAlignment="1">
      <alignment vertical="center"/>
    </xf>
    <xf numFmtId="41" fontId="12" fillId="0" borderId="0" xfId="2" applyFont="1" applyFill="1" applyBorder="1" applyAlignment="1">
      <alignment vertical="center"/>
    </xf>
    <xf numFmtId="165" fontId="11" fillId="0" borderId="0" xfId="1" applyNumberFormat="1" applyFont="1" applyFill="1" applyBorder="1" applyAlignment="1" applyProtection="1">
      <protection hidden="1"/>
    </xf>
    <xf numFmtId="4" fontId="11" fillId="0" borderId="19" xfId="0" applyNumberFormat="1" applyFont="1" applyBorder="1" applyAlignment="1">
      <alignment horizontal="right" vertical="center" indent="1"/>
    </xf>
    <xf numFmtId="165" fontId="12" fillId="0" borderId="0" xfId="1" applyNumberFormat="1" applyFont="1" applyFill="1" applyBorder="1"/>
    <xf numFmtId="4" fontId="11" fillId="0" borderId="0" xfId="0" applyNumberFormat="1" applyFont="1" applyAlignment="1">
      <alignment horizontal="right" vertical="center" indent="1"/>
    </xf>
    <xf numFmtId="165" fontId="12" fillId="0" borderId="20" xfId="1" applyNumberFormat="1" applyFont="1" applyFill="1" applyBorder="1"/>
    <xf numFmtId="165" fontId="11" fillId="0" borderId="0" xfId="1" applyNumberFormat="1" applyFont="1" applyAlignment="1">
      <alignment vertical="center"/>
    </xf>
    <xf numFmtId="165" fontId="11" fillId="0" borderId="20" xfId="1" applyNumberFormat="1" applyFont="1" applyBorder="1" applyAlignment="1">
      <alignment vertical="center"/>
    </xf>
    <xf numFmtId="165" fontId="11" fillId="0" borderId="0" xfId="1" applyNumberFormat="1" applyFont="1" applyBorder="1" applyAlignment="1">
      <alignment vertical="center"/>
    </xf>
    <xf numFmtId="41" fontId="11" fillId="0" borderId="20" xfId="2" applyFont="1" applyBorder="1" applyAlignment="1">
      <alignment vertical="center"/>
    </xf>
    <xf numFmtId="164" fontId="11" fillId="0" borderId="0" xfId="1" applyNumberFormat="1" applyFont="1" applyAlignment="1">
      <alignment vertical="center"/>
    </xf>
    <xf numFmtId="164" fontId="11" fillId="0" borderId="20" xfId="1" applyNumberFormat="1" applyFont="1" applyBorder="1" applyAlignment="1">
      <alignment vertical="center"/>
    </xf>
    <xf numFmtId="4" fontId="11" fillId="0" borderId="0" xfId="0" quotePrefix="1" applyNumberFormat="1" applyFont="1" applyAlignment="1">
      <alignment horizontal="right" vertical="center" indent="1"/>
    </xf>
    <xf numFmtId="0" fontId="3" fillId="0" borderId="19" xfId="0" applyFont="1" applyBorder="1" applyAlignment="1">
      <alignment horizontal="left" vertical="center"/>
    </xf>
    <xf numFmtId="164" fontId="0" fillId="0" borderId="0" xfId="0" applyNumberFormat="1"/>
    <xf numFmtId="165" fontId="11" fillId="0" borderId="20" xfId="1" applyNumberFormat="1" applyFont="1" applyFill="1" applyBorder="1" applyAlignment="1" applyProtection="1">
      <protection hidden="1"/>
    </xf>
    <xf numFmtId="164" fontId="11" fillId="0" borderId="0" xfId="0" quotePrefix="1" applyNumberFormat="1" applyFont="1" applyAlignment="1">
      <alignment horizontal="right" vertical="center"/>
    </xf>
    <xf numFmtId="4" fontId="11" fillId="0" borderId="19" xfId="0" quotePrefix="1" applyNumberFormat="1" applyFont="1" applyBorder="1" applyAlignment="1">
      <alignment horizontal="right" vertical="center"/>
    </xf>
    <xf numFmtId="165" fontId="11" fillId="0" borderId="0" xfId="0" applyNumberFormat="1" applyFont="1" applyAlignment="1">
      <alignment horizontal="left" vertical="center"/>
    </xf>
    <xf numFmtId="165" fontId="11" fillId="0" borderId="20" xfId="0" applyNumberFormat="1" applyFont="1" applyBorder="1" applyAlignment="1">
      <alignment horizontal="left" vertical="center"/>
    </xf>
    <xf numFmtId="165" fontId="11" fillId="0" borderId="19" xfId="1" applyNumberFormat="1" applyFont="1" applyBorder="1" applyAlignment="1">
      <alignment vertical="center"/>
    </xf>
    <xf numFmtId="164" fontId="11" fillId="0" borderId="0" xfId="0" applyNumberFormat="1" applyFont="1" applyAlignment="1">
      <alignment horizontal="center" vertical="center"/>
    </xf>
    <xf numFmtId="4" fontId="11" fillId="0" borderId="19" xfId="0" quotePrefix="1" applyNumberFormat="1" applyFont="1" applyBorder="1" applyAlignment="1">
      <alignment horizontal="right" vertical="center" indent="1"/>
    </xf>
    <xf numFmtId="165" fontId="11" fillId="0" borderId="0" xfId="1" quotePrefix="1" applyNumberFormat="1" applyFont="1" applyFill="1" applyBorder="1" applyAlignment="1" applyProtection="1">
      <alignment horizontal="right"/>
      <protection hidden="1"/>
    </xf>
    <xf numFmtId="165" fontId="11" fillId="0" borderId="19" xfId="1" quotePrefix="1" applyNumberFormat="1" applyFont="1" applyFill="1" applyBorder="1" applyAlignment="1" applyProtection="1">
      <alignment horizontal="right" indent="1"/>
      <protection hidden="1"/>
    </xf>
    <xf numFmtId="165" fontId="11" fillId="0" borderId="0" xfId="1" quotePrefix="1" applyNumberFormat="1" applyFont="1" applyFill="1" applyBorder="1" applyAlignment="1" applyProtection="1">
      <alignment horizontal="right" indent="1"/>
      <protection hidden="1"/>
    </xf>
    <xf numFmtId="165" fontId="11" fillId="0" borderId="20" xfId="1" quotePrefix="1" applyNumberFormat="1" applyFont="1" applyFill="1" applyBorder="1" applyAlignment="1" applyProtection="1">
      <alignment horizontal="right"/>
      <protection hidden="1"/>
    </xf>
    <xf numFmtId="0" fontId="3" fillId="0" borderId="19" xfId="3" applyFont="1" applyBorder="1" applyAlignment="1">
      <alignment vertical="center"/>
    </xf>
    <xf numFmtId="164" fontId="11" fillId="0" borderId="20" xfId="1" quotePrefix="1" applyNumberFormat="1" applyFont="1" applyBorder="1" applyAlignment="1">
      <alignment horizontal="center" vertical="center"/>
    </xf>
    <xf numFmtId="164" fontId="11" fillId="0" borderId="0" xfId="1" quotePrefix="1" applyNumberFormat="1" applyFont="1" applyBorder="1" applyAlignment="1">
      <alignment horizontal="center" vertical="center"/>
    </xf>
    <xf numFmtId="165" fontId="11" fillId="0" borderId="20" xfId="1" applyNumberFormat="1" applyFont="1" applyBorder="1" applyAlignment="1">
      <alignment horizontal="right" vertical="center"/>
    </xf>
    <xf numFmtId="165" fontId="11" fillId="0" borderId="0" xfId="1" applyNumberFormat="1" applyFont="1" applyBorder="1" applyAlignment="1">
      <alignment horizontal="right" vertical="center"/>
    </xf>
    <xf numFmtId="164" fontId="11" fillId="0" borderId="20" xfId="1" quotePrefix="1" applyNumberFormat="1" applyFont="1" applyBorder="1" applyAlignment="1">
      <alignment horizontal="right" vertical="center" indent="1"/>
    </xf>
    <xf numFmtId="164" fontId="11" fillId="0" borderId="0" xfId="1" quotePrefix="1" applyNumberFormat="1" applyFont="1" applyBorder="1" applyAlignment="1">
      <alignment horizontal="right" vertical="center" indent="1"/>
    </xf>
    <xf numFmtId="0" fontId="3" fillId="2" borderId="19" xfId="3" applyFont="1" applyFill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19" xfId="0" applyFont="1" applyBorder="1" applyAlignment="1">
      <alignment horizontal="right" vertical="center" indent="1"/>
    </xf>
    <xf numFmtId="0" fontId="6" fillId="0" borderId="23" xfId="0" applyFont="1" applyBorder="1" applyAlignment="1">
      <alignment vertical="center"/>
    </xf>
    <xf numFmtId="0" fontId="6" fillId="0" borderId="0" xfId="0" applyFont="1" applyAlignment="1">
      <alignment horizontal="right" vertical="center" indent="1"/>
    </xf>
    <xf numFmtId="0" fontId="6" fillId="0" borderId="21" xfId="0" applyFont="1" applyBorder="1" applyAlignment="1">
      <alignment horizontal="right" vertical="center" inden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164" fontId="14" fillId="0" borderId="14" xfId="0" applyNumberFormat="1" applyFont="1" applyBorder="1" applyAlignment="1">
      <alignment vertical="center"/>
    </xf>
    <xf numFmtId="164" fontId="15" fillId="0" borderId="14" xfId="0" applyNumberFormat="1" applyFont="1" applyBorder="1" applyAlignment="1">
      <alignment vertical="center"/>
    </xf>
    <xf numFmtId="4" fontId="14" fillId="0" borderId="15" xfId="0" applyNumberFormat="1" applyFont="1" applyBorder="1" applyAlignment="1">
      <alignment vertical="center"/>
    </xf>
    <xf numFmtId="4" fontId="14" fillId="0" borderId="14" xfId="0" applyNumberFormat="1" applyFont="1" applyBorder="1" applyAlignment="1">
      <alignment vertical="center"/>
    </xf>
    <xf numFmtId="164" fontId="14" fillId="0" borderId="24" xfId="0" applyNumberFormat="1" applyFont="1" applyBorder="1" applyAlignment="1">
      <alignment vertical="center"/>
    </xf>
    <xf numFmtId="4" fontId="14" fillId="0" borderId="15" xfId="0" applyNumberFormat="1" applyFont="1" applyBorder="1" applyAlignment="1">
      <alignment horizontal="right" vertical="center" indent="1"/>
    </xf>
    <xf numFmtId="4" fontId="14" fillId="0" borderId="14" xfId="0" applyNumberFormat="1" applyFont="1" applyBorder="1" applyAlignment="1">
      <alignment horizontal="right" vertical="center" indent="1"/>
    </xf>
    <xf numFmtId="0" fontId="7" fillId="0" borderId="0" xfId="0" applyFont="1" applyAlignment="1">
      <alignment vertical="center"/>
    </xf>
    <xf numFmtId="4" fontId="14" fillId="0" borderId="0" xfId="0" applyNumberFormat="1" applyFont="1" applyAlignment="1">
      <alignment horizontal="right" vertical="center" indent="1"/>
    </xf>
    <xf numFmtId="0" fontId="16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6" fillId="3" borderId="0" xfId="0" applyFont="1" applyFill="1" applyAlignment="1">
      <alignment vertical="center"/>
    </xf>
  </cellXfs>
  <cellStyles count="4">
    <cellStyle name="Comma" xfId="1" builtinId="3"/>
    <cellStyle name="Comma [0]" xfId="2" builtinId="6"/>
    <cellStyle name="Normal" xfId="0" builtinId="0"/>
    <cellStyle name="Normal_produksi 10" xfId="3" xr:uid="{0E969465-0A1F-4611-829E-C0E9CFD617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A61D7-C90C-48CD-A103-668D6ED17BD6}">
  <dimension ref="A1:BG60"/>
  <sheetViews>
    <sheetView tabSelected="1" workbookViewId="0">
      <selection sqref="A1:XFD1048576"/>
    </sheetView>
  </sheetViews>
  <sheetFormatPr defaultRowHeight="15" x14ac:dyDescent="0.25"/>
  <cols>
    <col min="1" max="1" width="4.85546875" style="5" customWidth="1"/>
    <col min="2" max="2" width="27.7109375" style="5" customWidth="1"/>
    <col min="3" max="3" width="10.7109375" style="5" hidden="1" customWidth="1"/>
    <col min="4" max="4" width="11.42578125" style="5" hidden="1" customWidth="1"/>
    <col min="5" max="5" width="9.42578125" style="5" hidden="1" customWidth="1"/>
    <col min="6" max="13" width="11.7109375" style="5" hidden="1" customWidth="1"/>
    <col min="14" max="14" width="9.85546875" style="5" hidden="1" customWidth="1"/>
    <col min="15" max="23" width="12.7109375" style="5" hidden="1" customWidth="1"/>
    <col min="24" max="32" width="12.85546875" style="5" hidden="1" customWidth="1"/>
    <col min="33" max="34" width="13.7109375" style="5" hidden="1" customWidth="1"/>
    <col min="35" max="35" width="12.85546875" style="5" hidden="1" customWidth="1"/>
    <col min="36" max="36" width="13.7109375" style="5" hidden="1" customWidth="1"/>
    <col min="37" max="37" width="14.5703125" style="5" hidden="1" customWidth="1"/>
    <col min="38" max="38" width="12.85546875" style="5" hidden="1" customWidth="1"/>
    <col min="39" max="40" width="13.85546875" style="5" hidden="1" customWidth="1"/>
    <col min="41" max="41" width="14.7109375" style="5" hidden="1" customWidth="1"/>
    <col min="42" max="42" width="13.7109375" style="5" customWidth="1"/>
    <col min="43" max="43" width="14.5703125" style="5" customWidth="1"/>
    <col min="44" max="44" width="12.85546875" style="5" customWidth="1"/>
    <col min="45" max="46" width="13.85546875" style="5" customWidth="1"/>
    <col min="47" max="47" width="14.7109375" style="5" customWidth="1"/>
    <col min="51" max="51" width="12.85546875" style="5" customWidth="1"/>
    <col min="52" max="52" width="4.85546875" style="5" customWidth="1"/>
    <col min="53" max="53" width="27.7109375" style="5" customWidth="1"/>
    <col min="54" max="56" width="13.85546875" style="5" customWidth="1"/>
    <col min="57" max="59" width="12.85546875" style="5" customWidth="1"/>
    <col min="60" max="16384" width="9.140625" style="5"/>
  </cols>
  <sheetData>
    <row r="1" spans="1:59" s="2" customFormat="1" ht="18" customHeight="1" x14ac:dyDescent="0.25">
      <c r="A1" s="1" t="s">
        <v>0</v>
      </c>
      <c r="AZ1" s="1" t="s">
        <v>1</v>
      </c>
    </row>
    <row r="2" spans="1:59" s="2" customFormat="1" ht="17.25" x14ac:dyDescent="0.25">
      <c r="A2" s="3" t="s">
        <v>2</v>
      </c>
      <c r="AZ2" s="3" t="s">
        <v>3</v>
      </c>
    </row>
    <row r="3" spans="1:59" x14ac:dyDescent="0.25">
      <c r="A3" s="4"/>
      <c r="AZ3" s="4"/>
    </row>
    <row r="4" spans="1:59" ht="15.75" thickBot="1" x14ac:dyDescent="0.3">
      <c r="A4" s="6"/>
      <c r="B4" s="7"/>
      <c r="C4" s="7"/>
      <c r="D4" s="7"/>
      <c r="K4" s="8"/>
      <c r="N4" s="8" t="s">
        <v>4</v>
      </c>
      <c r="T4" s="9"/>
      <c r="U4" s="10"/>
      <c r="V4" s="10"/>
      <c r="W4" s="10"/>
      <c r="Z4" s="9"/>
      <c r="AC4" s="9"/>
      <c r="AF4" s="9"/>
      <c r="AI4" s="9"/>
      <c r="AL4" s="9"/>
      <c r="AO4" s="9" t="s">
        <v>5</v>
      </c>
      <c r="AR4" s="9"/>
      <c r="AU4" s="9" t="s">
        <v>5</v>
      </c>
      <c r="AZ4" s="6"/>
      <c r="BA4" s="7"/>
      <c r="BD4" s="9"/>
      <c r="BG4" s="9" t="s">
        <v>5</v>
      </c>
    </row>
    <row r="5" spans="1:59" s="2" customFormat="1" ht="13.5" customHeight="1" thickTop="1" x14ac:dyDescent="0.25">
      <c r="A5" s="11" t="s">
        <v>6</v>
      </c>
      <c r="B5" s="11" t="s">
        <v>7</v>
      </c>
      <c r="C5" s="12">
        <v>2008</v>
      </c>
      <c r="D5" s="12"/>
      <c r="E5" s="13"/>
      <c r="F5" s="12">
        <v>2009</v>
      </c>
      <c r="G5" s="12"/>
      <c r="H5" s="13"/>
      <c r="I5" s="13">
        <v>2010</v>
      </c>
      <c r="J5" s="14"/>
      <c r="K5" s="14"/>
      <c r="L5" s="13">
        <v>2011</v>
      </c>
      <c r="M5" s="14"/>
      <c r="N5" s="14"/>
      <c r="O5" s="13">
        <v>2012</v>
      </c>
      <c r="P5" s="14"/>
      <c r="Q5" s="14"/>
      <c r="R5" s="13">
        <v>2013</v>
      </c>
      <c r="S5" s="14"/>
      <c r="T5" s="14"/>
      <c r="U5" s="13">
        <v>2014</v>
      </c>
      <c r="V5" s="14"/>
      <c r="W5" s="14"/>
      <c r="X5" s="13">
        <v>2015</v>
      </c>
      <c r="Y5" s="14"/>
      <c r="Z5" s="14"/>
      <c r="AA5" s="13">
        <v>2016</v>
      </c>
      <c r="AB5" s="14"/>
      <c r="AC5" s="15"/>
      <c r="AD5" s="13">
        <v>2017</v>
      </c>
      <c r="AE5" s="14"/>
      <c r="AF5" s="15"/>
      <c r="AG5" s="13">
        <v>2018</v>
      </c>
      <c r="AH5" s="14"/>
      <c r="AI5" s="14"/>
      <c r="AJ5" s="13">
        <v>2019</v>
      </c>
      <c r="AK5" s="14"/>
      <c r="AL5" s="14"/>
      <c r="AM5" s="13">
        <v>2020</v>
      </c>
      <c r="AN5" s="14"/>
      <c r="AO5" s="14"/>
      <c r="AP5" s="13">
        <v>2021</v>
      </c>
      <c r="AQ5" s="14"/>
      <c r="AR5" s="14"/>
      <c r="AS5" s="13" t="s">
        <v>8</v>
      </c>
      <c r="AT5" s="14"/>
      <c r="AU5" s="14"/>
      <c r="AY5" s="16"/>
      <c r="AZ5" s="11" t="s">
        <v>6</v>
      </c>
      <c r="BA5" s="11" t="s">
        <v>7</v>
      </c>
      <c r="BB5" s="13">
        <v>2024</v>
      </c>
      <c r="BC5" s="14"/>
      <c r="BD5" s="14"/>
      <c r="BE5" s="13" t="s">
        <v>9</v>
      </c>
      <c r="BF5" s="14"/>
      <c r="BG5" s="14"/>
    </row>
    <row r="6" spans="1:59" s="2" customFormat="1" ht="14.25" x14ac:dyDescent="0.25">
      <c r="A6" s="11"/>
      <c r="B6" s="11"/>
      <c r="C6" s="17"/>
      <c r="D6" s="17"/>
      <c r="E6" s="18"/>
      <c r="F6" s="17"/>
      <c r="G6" s="17"/>
      <c r="H6" s="18"/>
      <c r="I6" s="18"/>
      <c r="J6" s="19"/>
      <c r="K6" s="19"/>
      <c r="L6" s="18"/>
      <c r="M6" s="19"/>
      <c r="N6" s="19"/>
      <c r="O6" s="18"/>
      <c r="P6" s="19"/>
      <c r="Q6" s="19"/>
      <c r="R6" s="18"/>
      <c r="S6" s="19"/>
      <c r="T6" s="19"/>
      <c r="U6" s="18"/>
      <c r="V6" s="19"/>
      <c r="W6" s="19"/>
      <c r="X6" s="18"/>
      <c r="Y6" s="19"/>
      <c r="Z6" s="19"/>
      <c r="AA6" s="18"/>
      <c r="AB6" s="19"/>
      <c r="AC6" s="20"/>
      <c r="AD6" s="18"/>
      <c r="AE6" s="19"/>
      <c r="AF6" s="20"/>
      <c r="AG6" s="18"/>
      <c r="AH6" s="19"/>
      <c r="AI6" s="19"/>
      <c r="AJ6" s="18"/>
      <c r="AK6" s="19"/>
      <c r="AL6" s="19"/>
      <c r="AM6" s="18"/>
      <c r="AN6" s="19"/>
      <c r="AO6" s="19"/>
      <c r="AP6" s="18"/>
      <c r="AQ6" s="19"/>
      <c r="AR6" s="19"/>
      <c r="AS6" s="18"/>
      <c r="AT6" s="19"/>
      <c r="AU6" s="19"/>
      <c r="AY6" s="16"/>
      <c r="AZ6" s="11"/>
      <c r="BA6" s="11"/>
      <c r="BB6" s="18"/>
      <c r="BC6" s="19"/>
      <c r="BD6" s="19"/>
      <c r="BE6" s="18"/>
      <c r="BF6" s="19"/>
      <c r="BG6" s="19"/>
    </row>
    <row r="7" spans="1:59" s="2" customFormat="1" ht="12.75" customHeight="1" x14ac:dyDescent="0.25">
      <c r="A7" s="11"/>
      <c r="B7" s="11"/>
      <c r="C7" s="21" t="s">
        <v>10</v>
      </c>
      <c r="D7" s="22" t="s">
        <v>11</v>
      </c>
      <c r="E7" s="19" t="s">
        <v>12</v>
      </c>
      <c r="F7" s="21" t="s">
        <v>10</v>
      </c>
      <c r="G7" s="22" t="s">
        <v>11</v>
      </c>
      <c r="H7" s="19" t="s">
        <v>12</v>
      </c>
      <c r="I7" s="21" t="s">
        <v>10</v>
      </c>
      <c r="J7" s="22" t="s">
        <v>11</v>
      </c>
      <c r="K7" s="19" t="s">
        <v>12</v>
      </c>
      <c r="L7" s="21" t="s">
        <v>13</v>
      </c>
      <c r="M7" s="22" t="s">
        <v>11</v>
      </c>
      <c r="N7" s="19" t="s">
        <v>12</v>
      </c>
      <c r="O7" s="21" t="s">
        <v>13</v>
      </c>
      <c r="P7" s="22" t="s">
        <v>11</v>
      </c>
      <c r="Q7" s="19" t="s">
        <v>12</v>
      </c>
      <c r="R7" s="21" t="s">
        <v>13</v>
      </c>
      <c r="S7" s="22" t="s">
        <v>11</v>
      </c>
      <c r="T7" s="19" t="s">
        <v>12</v>
      </c>
      <c r="U7" s="21" t="s">
        <v>13</v>
      </c>
      <c r="V7" s="22" t="s">
        <v>11</v>
      </c>
      <c r="W7" s="19" t="s">
        <v>12</v>
      </c>
      <c r="X7" s="21" t="s">
        <v>14</v>
      </c>
      <c r="Y7" s="22" t="s">
        <v>11</v>
      </c>
      <c r="Z7" s="19" t="s">
        <v>12</v>
      </c>
      <c r="AA7" s="21" t="s">
        <v>14</v>
      </c>
      <c r="AB7" s="22" t="s">
        <v>11</v>
      </c>
      <c r="AC7" s="20" t="s">
        <v>12</v>
      </c>
      <c r="AD7" s="21" t="s">
        <v>14</v>
      </c>
      <c r="AE7" s="22" t="s">
        <v>11</v>
      </c>
      <c r="AF7" s="20" t="s">
        <v>12</v>
      </c>
      <c r="AG7" s="21" t="s">
        <v>14</v>
      </c>
      <c r="AH7" s="22" t="s">
        <v>11</v>
      </c>
      <c r="AI7" s="19" t="s">
        <v>12</v>
      </c>
      <c r="AJ7" s="21" t="s">
        <v>14</v>
      </c>
      <c r="AK7" s="22" t="s">
        <v>11</v>
      </c>
      <c r="AL7" s="19" t="s">
        <v>12</v>
      </c>
      <c r="AM7" s="21" t="s">
        <v>14</v>
      </c>
      <c r="AN7" s="22" t="s">
        <v>11</v>
      </c>
      <c r="AO7" s="23" t="s">
        <v>12</v>
      </c>
      <c r="AP7" s="21" t="s">
        <v>14</v>
      </c>
      <c r="AQ7" s="22" t="s">
        <v>11</v>
      </c>
      <c r="AR7" s="19" t="s">
        <v>12</v>
      </c>
      <c r="AS7" s="21" t="s">
        <v>14</v>
      </c>
      <c r="AT7" s="22" t="s">
        <v>11</v>
      </c>
      <c r="AU7" s="23" t="s">
        <v>12</v>
      </c>
      <c r="AY7" s="16"/>
      <c r="AZ7" s="11"/>
      <c r="BA7" s="11"/>
      <c r="BB7" s="21" t="s">
        <v>14</v>
      </c>
      <c r="BC7" s="22" t="s">
        <v>11</v>
      </c>
      <c r="BD7" s="19" t="s">
        <v>12</v>
      </c>
      <c r="BE7" s="21" t="s">
        <v>14</v>
      </c>
      <c r="BF7" s="22" t="s">
        <v>11</v>
      </c>
      <c r="BG7" s="19" t="s">
        <v>12</v>
      </c>
    </row>
    <row r="8" spans="1:59" s="2" customFormat="1" ht="14.25" customHeight="1" thickBot="1" x14ac:dyDescent="0.3">
      <c r="A8" s="24"/>
      <c r="B8" s="24"/>
      <c r="C8" s="25" t="s">
        <v>15</v>
      </c>
      <c r="D8" s="26" t="s">
        <v>16</v>
      </c>
      <c r="E8" s="27"/>
      <c r="F8" s="25" t="s">
        <v>15</v>
      </c>
      <c r="G8" s="26" t="s">
        <v>16</v>
      </c>
      <c r="H8" s="27"/>
      <c r="I8" s="25" t="s">
        <v>15</v>
      </c>
      <c r="J8" s="26" t="s">
        <v>16</v>
      </c>
      <c r="K8" s="27"/>
      <c r="L8" s="25" t="s">
        <v>17</v>
      </c>
      <c r="M8" s="26" t="s">
        <v>16</v>
      </c>
      <c r="N8" s="27"/>
      <c r="O8" s="25" t="s">
        <v>17</v>
      </c>
      <c r="P8" s="26" t="s">
        <v>16</v>
      </c>
      <c r="Q8" s="27"/>
      <c r="R8" s="25" t="s">
        <v>17</v>
      </c>
      <c r="S8" s="26" t="s">
        <v>16</v>
      </c>
      <c r="T8" s="27"/>
      <c r="U8" s="25" t="s">
        <v>17</v>
      </c>
      <c r="V8" s="26" t="s">
        <v>16</v>
      </c>
      <c r="W8" s="27"/>
      <c r="X8" s="25" t="s">
        <v>18</v>
      </c>
      <c r="Y8" s="26" t="s">
        <v>16</v>
      </c>
      <c r="Z8" s="27"/>
      <c r="AA8" s="25" t="s">
        <v>18</v>
      </c>
      <c r="AB8" s="26" t="s">
        <v>16</v>
      </c>
      <c r="AC8" s="28"/>
      <c r="AD8" s="25" t="s">
        <v>18</v>
      </c>
      <c r="AE8" s="26" t="s">
        <v>16</v>
      </c>
      <c r="AF8" s="28"/>
      <c r="AG8" s="25" t="s">
        <v>18</v>
      </c>
      <c r="AH8" s="26" t="s">
        <v>16</v>
      </c>
      <c r="AI8" s="27"/>
      <c r="AJ8" s="25" t="s">
        <v>18</v>
      </c>
      <c r="AK8" s="26" t="s">
        <v>16</v>
      </c>
      <c r="AL8" s="27"/>
      <c r="AM8" s="25" t="s">
        <v>18</v>
      </c>
      <c r="AN8" s="26" t="s">
        <v>16</v>
      </c>
      <c r="AO8" s="29"/>
      <c r="AP8" s="25" t="s">
        <v>18</v>
      </c>
      <c r="AQ8" s="26" t="s">
        <v>16</v>
      </c>
      <c r="AR8" s="27"/>
      <c r="AS8" s="25" t="s">
        <v>18</v>
      </c>
      <c r="AT8" s="26" t="s">
        <v>16</v>
      </c>
      <c r="AU8" s="29"/>
      <c r="AY8" s="16"/>
      <c r="AZ8" s="24"/>
      <c r="BA8" s="24"/>
      <c r="BB8" s="25" t="s">
        <v>18</v>
      </c>
      <c r="BC8" s="26" t="s">
        <v>16</v>
      </c>
      <c r="BD8" s="27"/>
      <c r="BE8" s="25" t="s">
        <v>18</v>
      </c>
      <c r="BF8" s="26" t="s">
        <v>16</v>
      </c>
      <c r="BG8" s="27"/>
    </row>
    <row r="9" spans="1:59" x14ac:dyDescent="0.25">
      <c r="A9" s="30"/>
      <c r="B9" s="31"/>
      <c r="E9" s="31"/>
      <c r="I9" s="32"/>
      <c r="K9" s="31"/>
      <c r="L9" s="33"/>
      <c r="O9" s="32"/>
      <c r="Q9" s="31"/>
      <c r="R9" s="33"/>
      <c r="U9" s="32"/>
      <c r="X9" s="32"/>
      <c r="Z9" s="31"/>
      <c r="AA9" s="32"/>
      <c r="AC9" s="34"/>
      <c r="AD9" s="33"/>
      <c r="AG9" s="32"/>
      <c r="AJ9" s="32"/>
      <c r="AM9" s="32"/>
      <c r="AP9" s="32"/>
      <c r="AS9" s="32"/>
      <c r="AZ9" s="30"/>
      <c r="BA9" s="31"/>
      <c r="BB9" s="32"/>
      <c r="BE9" s="32"/>
    </row>
    <row r="10" spans="1:59" x14ac:dyDescent="0.25">
      <c r="A10" s="35">
        <v>1</v>
      </c>
      <c r="B10" s="36" t="s">
        <v>19</v>
      </c>
      <c r="C10" s="37">
        <v>2000</v>
      </c>
      <c r="D10" s="38">
        <v>596</v>
      </c>
      <c r="E10" s="39">
        <f t="shared" ref="E10:E15" si="0">(D10/C10)*100</f>
        <v>29.799999999999997</v>
      </c>
      <c r="F10" s="40">
        <v>7000</v>
      </c>
      <c r="G10" s="40">
        <v>3245</v>
      </c>
      <c r="H10" s="41">
        <f t="shared" ref="H10:H41" si="1">(G10/F10)*100</f>
        <v>46.357142857142861</v>
      </c>
      <c r="I10" s="42">
        <v>6500</v>
      </c>
      <c r="J10" s="40">
        <v>5464</v>
      </c>
      <c r="K10" s="39">
        <f>(J10/I10)*100</f>
        <v>84.061538461538461</v>
      </c>
      <c r="L10" s="43">
        <v>19650</v>
      </c>
      <c r="M10" s="44">
        <v>6639.7</v>
      </c>
      <c r="N10" s="39">
        <f>(M10/L10)*100</f>
        <v>33.789821882951657</v>
      </c>
      <c r="O10" s="45">
        <v>14000</v>
      </c>
      <c r="P10" s="45">
        <v>15926</v>
      </c>
      <c r="Q10" s="46">
        <f t="shared" ref="Q10:Q44" si="2">(P10/O10)*100</f>
        <v>113.75714285714287</v>
      </c>
      <c r="R10" s="47">
        <v>9000</v>
      </c>
      <c r="S10" s="47">
        <v>21482</v>
      </c>
      <c r="T10" s="48">
        <f>(S10/R10)*100</f>
        <v>238.6888888888889</v>
      </c>
      <c r="U10" s="49">
        <v>22000</v>
      </c>
      <c r="V10" s="47">
        <v>4896.18</v>
      </c>
      <c r="W10" s="46">
        <f>(V10/U10)*100</f>
        <v>22.255363636363636</v>
      </c>
      <c r="X10" s="50">
        <v>21400</v>
      </c>
      <c r="Y10" s="50">
        <v>6937.5</v>
      </c>
      <c r="Z10" s="46">
        <f t="shared" ref="Z10:Z32" si="3">(Y10/X10)*100</f>
        <v>32.418224299065415</v>
      </c>
      <c r="AA10" s="51">
        <v>4390</v>
      </c>
      <c r="AB10" s="52">
        <v>3605</v>
      </c>
      <c r="AC10" s="46">
        <f t="shared" ref="AC10:AC19" si="4">(AB10/AA10)*100</f>
        <v>82.118451025056942</v>
      </c>
      <c r="AD10" s="50">
        <v>4168</v>
      </c>
      <c r="AE10" s="50">
        <v>4174</v>
      </c>
      <c r="AF10" s="48">
        <f t="shared" ref="AF10:AF19" si="5">(AE10/AD10)*100</f>
        <v>100.14395393474089</v>
      </c>
      <c r="AG10" s="51">
        <v>8950</v>
      </c>
      <c r="AH10" s="52">
        <v>8223.25</v>
      </c>
      <c r="AI10" s="48">
        <f t="shared" ref="AI10:AI20" si="6">(AH10/AG10)*100</f>
        <v>91.879888268156435</v>
      </c>
      <c r="AJ10" s="51">
        <v>7010</v>
      </c>
      <c r="AK10" s="52">
        <v>7009.58</v>
      </c>
      <c r="AL10" s="48">
        <f t="shared" ref="AL10:AL20" si="7">(AK10/AJ10)*100</f>
        <v>99.994008559201149</v>
      </c>
      <c r="AM10" s="51">
        <v>7009</v>
      </c>
      <c r="AN10" s="52">
        <v>6494.8799999999992</v>
      </c>
      <c r="AO10" s="48">
        <f t="shared" ref="AO10:AO20" si="8">(AN10/AM10)*100</f>
        <v>92.66485946640033</v>
      </c>
      <c r="AP10" s="51">
        <v>7939</v>
      </c>
      <c r="AQ10" s="52">
        <v>5654.8</v>
      </c>
      <c r="AR10" s="48">
        <f t="shared" ref="AR10:AR20" si="9">(AQ10/AP10)*100</f>
        <v>71.228114372087177</v>
      </c>
      <c r="AS10" s="51">
        <v>2733</v>
      </c>
      <c r="AT10" s="52">
        <v>2472.6699999999996</v>
      </c>
      <c r="AU10" s="48">
        <f t="shared" ref="AU10:AU20" si="10">(AT10/AS10)*100</f>
        <v>90.474570069520652</v>
      </c>
      <c r="AY10" s="48"/>
      <c r="AZ10" s="35">
        <v>1</v>
      </c>
      <c r="BA10" s="36" t="s">
        <v>19</v>
      </c>
      <c r="BB10" s="53">
        <v>8346</v>
      </c>
      <c r="BC10" s="54">
        <v>45</v>
      </c>
      <c r="BD10" s="48">
        <f>(BC10/BB10)*100</f>
        <v>0.53918044572250179</v>
      </c>
      <c r="BE10" s="55">
        <v>38576</v>
      </c>
      <c r="BF10" s="54">
        <v>1778.4</v>
      </c>
      <c r="BG10" s="48">
        <f t="shared" ref="BG10:BG44" si="11">(BF10/BE10)*100</f>
        <v>4.6101202820406471</v>
      </c>
    </row>
    <row r="11" spans="1:59" x14ac:dyDescent="0.25">
      <c r="A11" s="35">
        <v>2</v>
      </c>
      <c r="B11" s="36" t="s">
        <v>20</v>
      </c>
      <c r="C11" s="37">
        <v>19000</v>
      </c>
      <c r="D11" s="38">
        <v>3028</v>
      </c>
      <c r="E11" s="39">
        <f t="shared" si="0"/>
        <v>15.936842105263157</v>
      </c>
      <c r="F11" s="40">
        <v>29000</v>
      </c>
      <c r="G11" s="40">
        <v>13682</v>
      </c>
      <c r="H11" s="41">
        <f t="shared" si="1"/>
        <v>47.179310344827584</v>
      </c>
      <c r="I11" s="42">
        <v>58000</v>
      </c>
      <c r="J11" s="40">
        <v>14969</v>
      </c>
      <c r="K11" s="39">
        <f t="shared" ref="K11:K41" si="12">(J11/I11)*100</f>
        <v>25.808620689655172</v>
      </c>
      <c r="L11" s="43">
        <v>56140</v>
      </c>
      <c r="M11" s="44">
        <v>21893.599999999999</v>
      </c>
      <c r="N11" s="39">
        <f t="shared" ref="N11:N41" si="13">(M11/L11)*100</f>
        <v>38.998218738867116</v>
      </c>
      <c r="O11" s="45">
        <v>34000</v>
      </c>
      <c r="P11" s="45">
        <v>27363.510000000002</v>
      </c>
      <c r="Q11" s="46">
        <f t="shared" si="2"/>
        <v>80.480911764705894</v>
      </c>
      <c r="R11" s="47">
        <v>18800</v>
      </c>
      <c r="S11" s="47">
        <v>38398</v>
      </c>
      <c r="T11" s="48">
        <f t="shared" ref="T11:T44" si="14">(S11/R11)*100</f>
        <v>204.24468085106383</v>
      </c>
      <c r="U11" s="49">
        <v>40000</v>
      </c>
      <c r="V11" s="47">
        <v>18889.43</v>
      </c>
      <c r="W11" s="46">
        <f t="shared" ref="W11:W32" si="15">(V11/U11)*100</f>
        <v>47.223575000000004</v>
      </c>
      <c r="X11" s="50">
        <v>35000</v>
      </c>
      <c r="Y11" s="50">
        <v>16507.080000000002</v>
      </c>
      <c r="Z11" s="46">
        <f t="shared" si="3"/>
        <v>47.163085714285721</v>
      </c>
      <c r="AA11" s="51">
        <v>18564</v>
      </c>
      <c r="AB11" s="52">
        <v>18363.75</v>
      </c>
      <c r="AC11" s="46">
        <f t="shared" si="4"/>
        <v>98.921299288946358</v>
      </c>
      <c r="AD11" s="50">
        <v>20868</v>
      </c>
      <c r="AE11" s="50">
        <v>19963.600000000002</v>
      </c>
      <c r="AF11" s="48">
        <f t="shared" si="5"/>
        <v>95.666091623538435</v>
      </c>
      <c r="AG11" s="51">
        <v>19700</v>
      </c>
      <c r="AH11" s="52">
        <v>19638.22</v>
      </c>
      <c r="AI11" s="48">
        <f t="shared" si="6"/>
        <v>99.68639593908631</v>
      </c>
      <c r="AJ11" s="51">
        <v>16980</v>
      </c>
      <c r="AK11" s="52">
        <v>16591.390000000003</v>
      </c>
      <c r="AL11" s="48">
        <f t="shared" si="7"/>
        <v>97.711366313309782</v>
      </c>
      <c r="AM11" s="51">
        <v>19638</v>
      </c>
      <c r="AN11" s="52">
        <v>17833.62</v>
      </c>
      <c r="AO11" s="48">
        <f t="shared" si="8"/>
        <v>90.811793461655967</v>
      </c>
      <c r="AP11" s="51">
        <v>15519</v>
      </c>
      <c r="AQ11" s="52">
        <v>14648.6</v>
      </c>
      <c r="AR11" s="48">
        <f t="shared" si="9"/>
        <v>94.391391197886463</v>
      </c>
      <c r="AS11" s="51">
        <v>10764</v>
      </c>
      <c r="AT11" s="52">
        <v>10741.275</v>
      </c>
      <c r="AU11" s="48">
        <f t="shared" si="10"/>
        <v>99.788879598662206</v>
      </c>
      <c r="AY11" s="48"/>
      <c r="AZ11" s="35">
        <v>2</v>
      </c>
      <c r="BA11" s="36" t="s">
        <v>20</v>
      </c>
      <c r="BB11" s="53">
        <v>3124</v>
      </c>
      <c r="BC11" s="54">
        <v>0</v>
      </c>
      <c r="BD11" s="48">
        <f t="shared" ref="BD11:BD36" si="16">(BC11/BB11)*100</f>
        <v>0</v>
      </c>
      <c r="BE11" s="55">
        <v>46045</v>
      </c>
      <c r="BF11" s="54">
        <v>5988</v>
      </c>
      <c r="BG11" s="48">
        <f t="shared" si="11"/>
        <v>13.004669345205777</v>
      </c>
    </row>
    <row r="12" spans="1:59" x14ac:dyDescent="0.25">
      <c r="A12" s="35">
        <v>3</v>
      </c>
      <c r="B12" s="36" t="s">
        <v>21</v>
      </c>
      <c r="C12" s="37">
        <v>13000</v>
      </c>
      <c r="D12" s="38">
        <v>746</v>
      </c>
      <c r="E12" s="39">
        <f t="shared" si="0"/>
        <v>5.7384615384615385</v>
      </c>
      <c r="F12" s="40">
        <v>18000</v>
      </c>
      <c r="G12" s="40">
        <v>5428</v>
      </c>
      <c r="H12" s="41">
        <f t="shared" si="1"/>
        <v>30.155555555555559</v>
      </c>
      <c r="I12" s="42">
        <v>15000</v>
      </c>
      <c r="J12" s="40">
        <v>8139</v>
      </c>
      <c r="K12" s="39">
        <f t="shared" si="12"/>
        <v>54.26</v>
      </c>
      <c r="L12" s="43">
        <v>14530</v>
      </c>
      <c r="M12" s="44">
        <v>11301.179999999998</v>
      </c>
      <c r="N12" s="39">
        <f t="shared" si="13"/>
        <v>77.778251892635922</v>
      </c>
      <c r="O12" s="45">
        <v>17000</v>
      </c>
      <c r="P12" s="45">
        <v>13801.58</v>
      </c>
      <c r="Q12" s="46">
        <f t="shared" si="2"/>
        <v>81.185764705882363</v>
      </c>
      <c r="R12" s="47">
        <v>7500</v>
      </c>
      <c r="S12" s="47">
        <v>16355</v>
      </c>
      <c r="T12" s="48">
        <f t="shared" si="14"/>
        <v>218.06666666666666</v>
      </c>
      <c r="U12" s="49">
        <v>18000</v>
      </c>
      <c r="V12" s="47">
        <v>9146</v>
      </c>
      <c r="W12" s="46">
        <f t="shared" si="15"/>
        <v>50.81111111111111</v>
      </c>
      <c r="X12" s="50">
        <v>23000</v>
      </c>
      <c r="Y12" s="50">
        <v>11807.600000000002</v>
      </c>
      <c r="Z12" s="46">
        <f t="shared" si="3"/>
        <v>51.337391304347832</v>
      </c>
      <c r="AA12" s="51">
        <v>8889</v>
      </c>
      <c r="AB12" s="52">
        <v>8823.32</v>
      </c>
      <c r="AC12" s="46">
        <f t="shared" si="4"/>
        <v>99.261109236134544</v>
      </c>
      <c r="AD12" s="50">
        <v>9469</v>
      </c>
      <c r="AE12" s="50">
        <v>9312.68</v>
      </c>
      <c r="AF12" s="48">
        <f t="shared" si="5"/>
        <v>98.349139296652226</v>
      </c>
      <c r="AG12" s="51">
        <v>9650</v>
      </c>
      <c r="AH12" s="52">
        <v>8983.9699999999993</v>
      </c>
      <c r="AI12" s="48">
        <f t="shared" si="6"/>
        <v>93.098134715025907</v>
      </c>
      <c r="AJ12" s="51">
        <v>10620</v>
      </c>
      <c r="AK12" s="52">
        <v>9113.73</v>
      </c>
      <c r="AL12" s="48">
        <f t="shared" si="7"/>
        <v>85.816666666666663</v>
      </c>
      <c r="AM12" s="51">
        <v>12000</v>
      </c>
      <c r="AN12" s="52">
        <v>10935.38</v>
      </c>
      <c r="AO12" s="48">
        <f t="shared" si="8"/>
        <v>91.128166666666658</v>
      </c>
      <c r="AP12" s="51">
        <v>12033</v>
      </c>
      <c r="AQ12" s="52">
        <v>7594</v>
      </c>
      <c r="AR12" s="48">
        <f t="shared" si="9"/>
        <v>63.109781434388765</v>
      </c>
      <c r="AS12" s="51">
        <v>2859</v>
      </c>
      <c r="AT12" s="52">
        <v>2854.62</v>
      </c>
      <c r="AU12" s="48">
        <f t="shared" si="10"/>
        <v>99.846799580272815</v>
      </c>
      <c r="AY12" s="48"/>
      <c r="AZ12" s="35">
        <v>3</v>
      </c>
      <c r="BA12" s="36" t="s">
        <v>21</v>
      </c>
      <c r="BB12" s="53">
        <v>0</v>
      </c>
      <c r="BC12" s="54">
        <v>0</v>
      </c>
      <c r="BD12" s="56" t="s">
        <v>22</v>
      </c>
      <c r="BE12" s="55">
        <v>963</v>
      </c>
      <c r="BF12" s="54">
        <v>546</v>
      </c>
      <c r="BG12" s="48">
        <f t="shared" si="11"/>
        <v>56.697819314641741</v>
      </c>
    </row>
    <row r="13" spans="1:59" x14ac:dyDescent="0.25">
      <c r="A13" s="35">
        <v>4</v>
      </c>
      <c r="B13" s="36" t="s">
        <v>23</v>
      </c>
      <c r="C13" s="37">
        <v>5000</v>
      </c>
      <c r="D13" s="38">
        <v>290</v>
      </c>
      <c r="E13" s="39">
        <f t="shared" si="0"/>
        <v>5.8000000000000007</v>
      </c>
      <c r="F13" s="40">
        <v>5000</v>
      </c>
      <c r="G13" s="40">
        <v>1304</v>
      </c>
      <c r="H13" s="41">
        <f t="shared" si="1"/>
        <v>26.08</v>
      </c>
      <c r="I13" s="42">
        <v>4000</v>
      </c>
      <c r="J13" s="40">
        <v>1870.33</v>
      </c>
      <c r="K13" s="39">
        <f t="shared" si="12"/>
        <v>46.758249999999997</v>
      </c>
      <c r="L13" s="43">
        <v>3739</v>
      </c>
      <c r="M13" s="44">
        <v>2481.36</v>
      </c>
      <c r="N13" s="39">
        <f t="shared" si="13"/>
        <v>66.364268520994912</v>
      </c>
      <c r="O13" s="45">
        <v>5500</v>
      </c>
      <c r="P13" s="45">
        <v>4389.1000000000004</v>
      </c>
      <c r="Q13" s="46">
        <f t="shared" si="2"/>
        <v>79.801818181818192</v>
      </c>
      <c r="R13" s="47">
        <v>7500</v>
      </c>
      <c r="S13" s="47">
        <v>9777</v>
      </c>
      <c r="T13" s="48">
        <f t="shared" si="14"/>
        <v>130.36000000000001</v>
      </c>
      <c r="U13" s="49">
        <v>12000</v>
      </c>
      <c r="V13" s="47">
        <v>6254.3</v>
      </c>
      <c r="W13" s="46">
        <f t="shared" si="15"/>
        <v>52.119166666666672</v>
      </c>
      <c r="X13" s="50">
        <v>10000</v>
      </c>
      <c r="Y13" s="50">
        <v>7317.420000000001</v>
      </c>
      <c r="Z13" s="46">
        <f t="shared" si="3"/>
        <v>73.174200000000013</v>
      </c>
      <c r="AA13" s="51">
        <v>3287</v>
      </c>
      <c r="AB13" s="52">
        <v>2826.8</v>
      </c>
      <c r="AC13" s="46">
        <f t="shared" si="4"/>
        <v>85.999391542439923</v>
      </c>
      <c r="AD13" s="50">
        <v>5083</v>
      </c>
      <c r="AE13" s="50">
        <v>4051.56</v>
      </c>
      <c r="AF13" s="48">
        <f t="shared" si="5"/>
        <v>79.708046429274049</v>
      </c>
      <c r="AG13" s="51">
        <v>6375</v>
      </c>
      <c r="AH13" s="52">
        <v>6375</v>
      </c>
      <c r="AI13" s="48">
        <f t="shared" si="6"/>
        <v>100</v>
      </c>
      <c r="AJ13" s="51">
        <v>8740</v>
      </c>
      <c r="AK13" s="52">
        <v>7766.4000000000005</v>
      </c>
      <c r="AL13" s="48">
        <f t="shared" si="7"/>
        <v>88.860411899313505</v>
      </c>
      <c r="AM13" s="51">
        <v>6630</v>
      </c>
      <c r="AN13" s="52">
        <v>6062.7199999999993</v>
      </c>
      <c r="AO13" s="48">
        <f t="shared" si="8"/>
        <v>91.443740573152326</v>
      </c>
      <c r="AP13" s="51">
        <v>6635</v>
      </c>
      <c r="AQ13" s="52">
        <v>5004.8</v>
      </c>
      <c r="AR13" s="48">
        <f t="shared" si="9"/>
        <v>75.430293896006035</v>
      </c>
      <c r="AS13" s="51">
        <v>1856</v>
      </c>
      <c r="AT13" s="52">
        <v>1850.46</v>
      </c>
      <c r="AU13" s="48">
        <f t="shared" si="10"/>
        <v>99.701508620689665</v>
      </c>
      <c r="AY13" s="48"/>
      <c r="AZ13" s="35">
        <v>4</v>
      </c>
      <c r="BA13" s="36" t="s">
        <v>23</v>
      </c>
      <c r="BB13" s="53">
        <v>0</v>
      </c>
      <c r="BC13" s="54">
        <v>0</v>
      </c>
      <c r="BD13" s="56" t="s">
        <v>22</v>
      </c>
      <c r="BE13" s="55">
        <v>61</v>
      </c>
      <c r="BF13" s="54">
        <v>8</v>
      </c>
      <c r="BG13" s="48">
        <f t="shared" si="11"/>
        <v>13.114754098360656</v>
      </c>
    </row>
    <row r="14" spans="1:59" x14ac:dyDescent="0.25">
      <c r="A14" s="35">
        <v>5</v>
      </c>
      <c r="B14" s="57" t="s">
        <v>24</v>
      </c>
      <c r="C14" s="37">
        <v>5000</v>
      </c>
      <c r="D14" s="38">
        <v>200</v>
      </c>
      <c r="E14" s="39">
        <f t="shared" si="0"/>
        <v>4</v>
      </c>
      <c r="F14" s="40">
        <v>7000</v>
      </c>
      <c r="G14" s="40">
        <v>1631</v>
      </c>
      <c r="H14" s="41">
        <f t="shared" si="1"/>
        <v>23.3</v>
      </c>
      <c r="I14" s="42">
        <v>5000</v>
      </c>
      <c r="J14" s="40">
        <v>2494</v>
      </c>
      <c r="K14" s="39">
        <f t="shared" si="12"/>
        <v>49.88</v>
      </c>
      <c r="L14" s="43">
        <v>6894</v>
      </c>
      <c r="M14" s="44">
        <v>4635</v>
      </c>
      <c r="N14" s="39">
        <f t="shared" si="13"/>
        <v>67.232375979112263</v>
      </c>
      <c r="O14" s="45">
        <v>8500</v>
      </c>
      <c r="P14" s="45">
        <v>6017</v>
      </c>
      <c r="Q14" s="46">
        <f t="shared" si="2"/>
        <v>70.788235294117655</v>
      </c>
      <c r="R14" s="47">
        <v>5300</v>
      </c>
      <c r="S14" s="47">
        <v>4163</v>
      </c>
      <c r="T14" s="48">
        <f t="shared" si="14"/>
        <v>78.547169811320742</v>
      </c>
      <c r="U14" s="49">
        <v>5200.3999999999996</v>
      </c>
      <c r="V14" s="47">
        <v>4565.68</v>
      </c>
      <c r="W14" s="46">
        <f t="shared" si="15"/>
        <v>87.794785016537205</v>
      </c>
      <c r="X14" s="50">
        <v>8180</v>
      </c>
      <c r="Y14" s="50">
        <v>5167.91</v>
      </c>
      <c r="Z14" s="46">
        <f t="shared" si="3"/>
        <v>63.177383863080685</v>
      </c>
      <c r="AA14" s="51">
        <v>6194</v>
      </c>
      <c r="AB14" s="52">
        <v>4746.6000000000004</v>
      </c>
      <c r="AC14" s="46">
        <f t="shared" si="4"/>
        <v>76.632224733613171</v>
      </c>
      <c r="AD14" s="50">
        <v>5528</v>
      </c>
      <c r="AE14" s="50">
        <v>6021</v>
      </c>
      <c r="AF14" s="48">
        <f t="shared" si="5"/>
        <v>108.91823444283646</v>
      </c>
      <c r="AG14" s="51">
        <v>6200</v>
      </c>
      <c r="AH14" s="52">
        <v>5885.02</v>
      </c>
      <c r="AI14" s="48">
        <f t="shared" si="6"/>
        <v>94.919677419354841</v>
      </c>
      <c r="AJ14" s="51">
        <v>6030</v>
      </c>
      <c r="AK14" s="52">
        <v>5600.2999999999993</v>
      </c>
      <c r="AL14" s="48">
        <f t="shared" si="7"/>
        <v>92.873963515754554</v>
      </c>
      <c r="AM14" s="51">
        <v>5110</v>
      </c>
      <c r="AN14" s="52">
        <v>5010.66</v>
      </c>
      <c r="AO14" s="48">
        <f t="shared" si="8"/>
        <v>98.055968688845397</v>
      </c>
      <c r="AP14" s="51">
        <v>6069</v>
      </c>
      <c r="AQ14" s="52">
        <v>5443.8399999999992</v>
      </c>
      <c r="AR14" s="48">
        <f t="shared" si="9"/>
        <v>89.699126709507311</v>
      </c>
      <c r="AS14" s="51">
        <v>2890</v>
      </c>
      <c r="AT14" s="52">
        <v>2885.08</v>
      </c>
      <c r="AU14" s="48">
        <f t="shared" si="10"/>
        <v>99.829757785467123</v>
      </c>
      <c r="AY14" s="48"/>
      <c r="AZ14" s="35">
        <v>5</v>
      </c>
      <c r="BA14" s="57" t="s">
        <v>24</v>
      </c>
      <c r="BB14" s="53">
        <v>0</v>
      </c>
      <c r="BC14" s="54">
        <v>0</v>
      </c>
      <c r="BD14" s="56" t="s">
        <v>22</v>
      </c>
      <c r="BE14" s="55">
        <v>703</v>
      </c>
      <c r="BF14" s="54">
        <v>218.6</v>
      </c>
      <c r="BG14" s="48">
        <f t="shared" si="11"/>
        <v>31.095305832147936</v>
      </c>
    </row>
    <row r="15" spans="1:59" x14ac:dyDescent="0.25">
      <c r="A15" s="35">
        <v>6</v>
      </c>
      <c r="B15" s="36" t="s">
        <v>25</v>
      </c>
      <c r="C15" s="37">
        <v>5000</v>
      </c>
      <c r="D15" s="38">
        <v>531</v>
      </c>
      <c r="E15" s="39">
        <f t="shared" si="0"/>
        <v>10.620000000000001</v>
      </c>
      <c r="F15" s="40">
        <v>10000</v>
      </c>
      <c r="G15" s="40">
        <v>3789</v>
      </c>
      <c r="H15" s="41">
        <f t="shared" si="1"/>
        <v>37.89</v>
      </c>
      <c r="I15" s="42">
        <v>6500</v>
      </c>
      <c r="J15" s="40">
        <v>6011.2800000000007</v>
      </c>
      <c r="K15" s="39">
        <f t="shared" si="12"/>
        <v>92.481230769230777</v>
      </c>
      <c r="L15" s="43">
        <v>20630</v>
      </c>
      <c r="M15" s="44">
        <v>13785.3</v>
      </c>
      <c r="N15" s="39">
        <f t="shared" si="13"/>
        <v>66.821619001454195</v>
      </c>
      <c r="O15" s="45">
        <v>23000</v>
      </c>
      <c r="P15" s="45">
        <v>20852.82</v>
      </c>
      <c r="Q15" s="46">
        <f t="shared" si="2"/>
        <v>90.664434782608694</v>
      </c>
      <c r="R15" s="47">
        <v>17350</v>
      </c>
      <c r="S15" s="47">
        <v>16724</v>
      </c>
      <c r="T15" s="48">
        <f t="shared" si="14"/>
        <v>96.391930835734868</v>
      </c>
      <c r="U15" s="49">
        <v>17510</v>
      </c>
      <c r="V15" s="47">
        <v>7342</v>
      </c>
      <c r="W15" s="46">
        <f t="shared" si="15"/>
        <v>41.930325528269556</v>
      </c>
      <c r="X15" s="50">
        <v>21200</v>
      </c>
      <c r="Y15" s="50">
        <v>7452.9</v>
      </c>
      <c r="Z15" s="46">
        <f t="shared" si="3"/>
        <v>35.155188679245278</v>
      </c>
      <c r="AA15" s="51">
        <v>6923</v>
      </c>
      <c r="AB15" s="52">
        <v>6369.78</v>
      </c>
      <c r="AC15" s="46">
        <f t="shared" si="4"/>
        <v>92.008955655062834</v>
      </c>
      <c r="AD15" s="50">
        <v>6508</v>
      </c>
      <c r="AE15" s="50">
        <v>5999.48</v>
      </c>
      <c r="AF15" s="48">
        <f t="shared" si="5"/>
        <v>92.186232329440685</v>
      </c>
      <c r="AG15" s="51">
        <v>5303</v>
      </c>
      <c r="AH15" s="52">
        <v>5292.2</v>
      </c>
      <c r="AI15" s="48">
        <f t="shared" si="6"/>
        <v>99.796341693381095</v>
      </c>
      <c r="AJ15" s="51">
        <v>5870</v>
      </c>
      <c r="AK15" s="52">
        <v>5411.68</v>
      </c>
      <c r="AL15" s="48">
        <f t="shared" si="7"/>
        <v>92.192163543441225</v>
      </c>
      <c r="AM15" s="51">
        <v>5512</v>
      </c>
      <c r="AN15" s="52">
        <v>5006</v>
      </c>
      <c r="AO15" s="48">
        <f t="shared" si="8"/>
        <v>90.820029027576197</v>
      </c>
      <c r="AP15" s="51">
        <v>11198</v>
      </c>
      <c r="AQ15" s="52">
        <v>4365.8</v>
      </c>
      <c r="AR15" s="48">
        <f t="shared" si="9"/>
        <v>38.987319164136451</v>
      </c>
      <c r="AS15" s="51">
        <v>724</v>
      </c>
      <c r="AT15" s="52">
        <v>719.24</v>
      </c>
      <c r="AU15" s="48">
        <f t="shared" si="10"/>
        <v>99.342541436464089</v>
      </c>
      <c r="AY15" s="48"/>
      <c r="AZ15" s="35">
        <v>6</v>
      </c>
      <c r="BA15" s="36" t="s">
        <v>25</v>
      </c>
      <c r="BB15" s="53">
        <v>950</v>
      </c>
      <c r="BC15" s="54">
        <v>141.19999999999999</v>
      </c>
      <c r="BD15" s="48">
        <f t="shared" si="16"/>
        <v>14.863157894736842</v>
      </c>
      <c r="BE15" s="55">
        <v>1868</v>
      </c>
      <c r="BF15" s="58">
        <v>190</v>
      </c>
      <c r="BG15" s="48">
        <f t="shared" si="11"/>
        <v>10.171306209850108</v>
      </c>
    </row>
    <row r="16" spans="1:59" x14ac:dyDescent="0.25">
      <c r="A16" s="35">
        <v>7</v>
      </c>
      <c r="B16" s="36" t="s">
        <v>26</v>
      </c>
      <c r="C16" s="37">
        <v>4000</v>
      </c>
      <c r="D16" s="38">
        <v>250</v>
      </c>
      <c r="E16" s="39">
        <f>(D16/C16)*100</f>
        <v>6.25</v>
      </c>
      <c r="F16" s="40">
        <v>4000</v>
      </c>
      <c r="G16" s="40">
        <v>2653</v>
      </c>
      <c r="H16" s="41">
        <f>(G16/F16)*100</f>
        <v>66.325000000000003</v>
      </c>
      <c r="I16" s="42">
        <v>2500</v>
      </c>
      <c r="J16" s="40">
        <v>2938</v>
      </c>
      <c r="K16" s="39">
        <f>(J16/I16)*100</f>
        <v>117.52</v>
      </c>
      <c r="L16" s="43">
        <v>8620</v>
      </c>
      <c r="M16" s="44">
        <v>4449.3999999999996</v>
      </c>
      <c r="N16" s="39">
        <f>(M16/L16)*100</f>
        <v>51.617169373549878</v>
      </c>
      <c r="O16" s="45">
        <v>5100</v>
      </c>
      <c r="P16" s="45">
        <v>4340</v>
      </c>
      <c r="Q16" s="46">
        <f>(P16/O16)*100</f>
        <v>85.098039215686271</v>
      </c>
      <c r="R16" s="47">
        <v>3750</v>
      </c>
      <c r="S16" s="47">
        <v>3731</v>
      </c>
      <c r="T16" s="48">
        <f>(S16/R16)*100</f>
        <v>99.493333333333339</v>
      </c>
      <c r="U16" s="49">
        <v>4200</v>
      </c>
      <c r="V16" s="47">
        <v>3900</v>
      </c>
      <c r="W16" s="46">
        <f>(V16/U16)*100</f>
        <v>92.857142857142861</v>
      </c>
      <c r="X16" s="50">
        <v>7000</v>
      </c>
      <c r="Y16" s="50">
        <v>4556</v>
      </c>
      <c r="Z16" s="46">
        <f t="shared" si="3"/>
        <v>65.085714285714289</v>
      </c>
      <c r="AA16" s="51">
        <v>4389</v>
      </c>
      <c r="AB16" s="52">
        <v>4202.8</v>
      </c>
      <c r="AC16" s="46">
        <f t="shared" si="4"/>
        <v>95.757575757575765</v>
      </c>
      <c r="AD16" s="50">
        <v>3320</v>
      </c>
      <c r="AE16" s="50">
        <v>3320.36</v>
      </c>
      <c r="AF16" s="48">
        <f t="shared" si="5"/>
        <v>100.01084337349397</v>
      </c>
      <c r="AG16" s="51">
        <v>4480</v>
      </c>
      <c r="AH16" s="52">
        <v>4476.76</v>
      </c>
      <c r="AI16" s="48">
        <f t="shared" si="6"/>
        <v>99.927678571428586</v>
      </c>
      <c r="AJ16" s="51">
        <v>5370</v>
      </c>
      <c r="AK16" s="52">
        <v>5370.0000000000009</v>
      </c>
      <c r="AL16" s="48">
        <f t="shared" si="7"/>
        <v>100.00000000000003</v>
      </c>
      <c r="AM16" s="51">
        <v>4240</v>
      </c>
      <c r="AN16" s="52">
        <v>4123.83</v>
      </c>
      <c r="AO16" s="48">
        <f t="shared" si="8"/>
        <v>97.260141509433964</v>
      </c>
      <c r="AP16" s="51">
        <v>5369</v>
      </c>
      <c r="AQ16" s="52">
        <v>5167</v>
      </c>
      <c r="AR16" s="48">
        <f t="shared" si="9"/>
        <v>96.237660644440297</v>
      </c>
      <c r="AS16" s="51">
        <v>2951</v>
      </c>
      <c r="AT16" s="52">
        <v>2938.7779999999998</v>
      </c>
      <c r="AU16" s="48">
        <f t="shared" si="10"/>
        <v>99.585835310064368</v>
      </c>
      <c r="AY16" s="48"/>
      <c r="AZ16" s="35">
        <v>7</v>
      </c>
      <c r="BA16" s="36" t="s">
        <v>26</v>
      </c>
      <c r="BB16" s="53">
        <v>0</v>
      </c>
      <c r="BC16" s="54">
        <v>0</v>
      </c>
      <c r="BD16" s="56" t="s">
        <v>22</v>
      </c>
      <c r="BE16" s="55">
        <v>524</v>
      </c>
      <c r="BF16" s="58">
        <v>258.48</v>
      </c>
      <c r="BG16" s="48">
        <f t="shared" si="11"/>
        <v>49.328244274809165</v>
      </c>
    </row>
    <row r="17" spans="1:59" x14ac:dyDescent="0.25">
      <c r="A17" s="35">
        <v>8</v>
      </c>
      <c r="B17" s="36" t="s">
        <v>27</v>
      </c>
      <c r="C17" s="37">
        <v>12000</v>
      </c>
      <c r="D17" s="38">
        <v>864</v>
      </c>
      <c r="E17" s="39">
        <f>(D17/C17)*100</f>
        <v>7.1999999999999993</v>
      </c>
      <c r="F17" s="40">
        <v>17000</v>
      </c>
      <c r="G17" s="40">
        <v>9028</v>
      </c>
      <c r="H17" s="41">
        <f>(G17/F17)*100</f>
        <v>53.10588235294118</v>
      </c>
      <c r="I17" s="42">
        <v>16000</v>
      </c>
      <c r="J17" s="40">
        <v>14200</v>
      </c>
      <c r="K17" s="39">
        <f>(J17/I17)*100</f>
        <v>88.75</v>
      </c>
      <c r="L17" s="43">
        <v>22150</v>
      </c>
      <c r="M17" s="44">
        <v>17498</v>
      </c>
      <c r="N17" s="39">
        <f>(M17/L17)*100</f>
        <v>78.997742663656894</v>
      </c>
      <c r="O17" s="45">
        <v>41700</v>
      </c>
      <c r="P17" s="45">
        <v>35143.96</v>
      </c>
      <c r="Q17" s="46">
        <f>(P17/O17)*100</f>
        <v>84.27808153477217</v>
      </c>
      <c r="R17" s="47">
        <v>23700</v>
      </c>
      <c r="S17" s="47">
        <v>23078</v>
      </c>
      <c r="T17" s="48">
        <f>(S17/R17)*100</f>
        <v>97.375527426160332</v>
      </c>
      <c r="U17" s="49">
        <v>24000</v>
      </c>
      <c r="V17" s="47">
        <v>18036.440000000002</v>
      </c>
      <c r="W17" s="46">
        <f>(V17/U17)*100</f>
        <v>75.151833333333343</v>
      </c>
      <c r="X17" s="50">
        <v>26000</v>
      </c>
      <c r="Y17" s="50">
        <v>13873.32</v>
      </c>
      <c r="Z17" s="46">
        <f t="shared" si="3"/>
        <v>53.35892307692307</v>
      </c>
      <c r="AA17" s="51">
        <v>16049</v>
      </c>
      <c r="AB17" s="52">
        <v>15895.85</v>
      </c>
      <c r="AC17" s="46">
        <f t="shared" si="4"/>
        <v>99.04573493675619</v>
      </c>
      <c r="AD17" s="50">
        <v>13097</v>
      </c>
      <c r="AE17" s="50">
        <v>12549.599999999999</v>
      </c>
      <c r="AF17" s="48">
        <f t="shared" si="5"/>
        <v>95.820416889363969</v>
      </c>
      <c r="AG17" s="51">
        <v>16000</v>
      </c>
      <c r="AH17" s="52">
        <v>15733.2</v>
      </c>
      <c r="AI17" s="48">
        <f t="shared" si="6"/>
        <v>98.332499999999996</v>
      </c>
      <c r="AJ17" s="51">
        <v>18950</v>
      </c>
      <c r="AK17" s="52">
        <v>17028.88</v>
      </c>
      <c r="AL17" s="48">
        <f t="shared" si="7"/>
        <v>89.862163588390516</v>
      </c>
      <c r="AM17" s="51">
        <v>16820</v>
      </c>
      <c r="AN17" s="52">
        <v>15253.36</v>
      </c>
      <c r="AO17" s="48">
        <f t="shared" si="8"/>
        <v>90.68585017835909</v>
      </c>
      <c r="AP17" s="51">
        <v>13951</v>
      </c>
      <c r="AQ17" s="52">
        <v>12397.04</v>
      </c>
      <c r="AR17" s="48">
        <f t="shared" si="9"/>
        <v>88.86130026521397</v>
      </c>
      <c r="AS17" s="51">
        <v>6155</v>
      </c>
      <c r="AT17" s="52">
        <v>6149.76</v>
      </c>
      <c r="AU17" s="48">
        <f t="shared" si="10"/>
        <v>99.914865962632007</v>
      </c>
      <c r="AY17" s="48"/>
      <c r="AZ17" s="35">
        <v>8</v>
      </c>
      <c r="BA17" s="36" t="s">
        <v>27</v>
      </c>
      <c r="BB17" s="53">
        <v>2171</v>
      </c>
      <c r="BC17" s="54">
        <v>133.47999999999999</v>
      </c>
      <c r="BD17" s="48">
        <f>(BC17/BB17)*100</f>
        <v>6.1483187471211416</v>
      </c>
      <c r="BE17" s="51">
        <v>10249</v>
      </c>
      <c r="BF17" s="58">
        <v>1868.0800000000002</v>
      </c>
      <c r="BG17" s="48">
        <f t="shared" si="11"/>
        <v>18.22694897063128</v>
      </c>
    </row>
    <row r="18" spans="1:59" x14ac:dyDescent="0.25">
      <c r="A18" s="35">
        <v>9</v>
      </c>
      <c r="B18" s="36" t="s">
        <v>28</v>
      </c>
      <c r="C18" s="37">
        <v>5000</v>
      </c>
      <c r="D18" s="38">
        <v>573</v>
      </c>
      <c r="E18" s="39">
        <f>(D18/C18)*100</f>
        <v>11.459999999999999</v>
      </c>
      <c r="F18" s="40">
        <v>5000</v>
      </c>
      <c r="G18" s="40">
        <v>1799</v>
      </c>
      <c r="H18" s="41">
        <f>(G18/F18)*100</f>
        <v>35.980000000000004</v>
      </c>
      <c r="I18" s="42">
        <v>2500</v>
      </c>
      <c r="J18" s="40">
        <v>2114.1999999999998</v>
      </c>
      <c r="K18" s="39">
        <f>(J18/I18)*100</f>
        <v>84.567999999999984</v>
      </c>
      <c r="L18" s="43">
        <v>6736</v>
      </c>
      <c r="M18" s="44">
        <v>2026.6399999999999</v>
      </c>
      <c r="N18" s="39">
        <f>(M18/L18)*100</f>
        <v>30.086698337292162</v>
      </c>
      <c r="O18" s="45">
        <v>3500</v>
      </c>
      <c r="P18" s="45">
        <v>3348.56</v>
      </c>
      <c r="Q18" s="46">
        <f t="shared" si="2"/>
        <v>95.673142857142864</v>
      </c>
      <c r="R18" s="45">
        <v>4100</v>
      </c>
      <c r="S18" s="45">
        <v>3760</v>
      </c>
      <c r="T18" s="48">
        <f t="shared" si="14"/>
        <v>91.707317073170742</v>
      </c>
      <c r="U18" s="59">
        <v>4500.3999999999996</v>
      </c>
      <c r="V18" s="45">
        <v>4323.8999999999996</v>
      </c>
      <c r="W18" s="46">
        <f t="shared" si="15"/>
        <v>96.07812638876544</v>
      </c>
      <c r="X18" s="50">
        <v>6000</v>
      </c>
      <c r="Y18" s="50">
        <v>5205.3999999999996</v>
      </c>
      <c r="Z18" s="46">
        <f t="shared" si="3"/>
        <v>86.756666666666661</v>
      </c>
      <c r="AA18" s="51">
        <v>4582</v>
      </c>
      <c r="AB18" s="52">
        <v>4582</v>
      </c>
      <c r="AC18" s="46">
        <f t="shared" si="4"/>
        <v>100</v>
      </c>
      <c r="AD18" s="50">
        <v>4024</v>
      </c>
      <c r="AE18" s="50">
        <v>4024</v>
      </c>
      <c r="AF18" s="48">
        <f t="shared" si="5"/>
        <v>100</v>
      </c>
      <c r="AG18" s="51">
        <v>7017</v>
      </c>
      <c r="AH18" s="52">
        <v>6863</v>
      </c>
      <c r="AI18" s="48">
        <f t="shared" si="6"/>
        <v>97.805329913068263</v>
      </c>
      <c r="AJ18" s="51">
        <v>9420</v>
      </c>
      <c r="AK18" s="52">
        <v>9327</v>
      </c>
      <c r="AL18" s="48">
        <f t="shared" si="7"/>
        <v>99.01273885350318</v>
      </c>
      <c r="AM18" s="51">
        <v>6570</v>
      </c>
      <c r="AN18" s="52">
        <v>6506</v>
      </c>
      <c r="AO18" s="48">
        <f t="shared" si="8"/>
        <v>99.025875190258745</v>
      </c>
      <c r="AP18" s="51">
        <v>7829</v>
      </c>
      <c r="AQ18" s="52">
        <v>7177.6</v>
      </c>
      <c r="AR18" s="48">
        <f t="shared" si="9"/>
        <v>91.679652573764216</v>
      </c>
      <c r="AS18" s="51">
        <v>1893</v>
      </c>
      <c r="AT18" s="52">
        <v>1888.0800000000002</v>
      </c>
      <c r="AU18" s="48">
        <f t="shared" si="10"/>
        <v>99.74009508716324</v>
      </c>
      <c r="AY18" s="48"/>
      <c r="AZ18" s="35">
        <v>9</v>
      </c>
      <c r="BA18" s="36" t="s">
        <v>28</v>
      </c>
      <c r="BB18" s="53">
        <v>0</v>
      </c>
      <c r="BC18" s="54">
        <v>0</v>
      </c>
      <c r="BD18" s="56" t="s">
        <v>22</v>
      </c>
      <c r="BE18" s="51">
        <v>409</v>
      </c>
      <c r="BF18" s="58">
        <v>319.68</v>
      </c>
      <c r="BG18" s="48">
        <f t="shared" si="11"/>
        <v>78.161369193154044</v>
      </c>
    </row>
    <row r="19" spans="1:59" x14ac:dyDescent="0.25">
      <c r="A19" s="35">
        <v>10</v>
      </c>
      <c r="B19" s="36" t="s">
        <v>29</v>
      </c>
      <c r="C19" s="37">
        <v>400</v>
      </c>
      <c r="D19" s="60" t="s">
        <v>22</v>
      </c>
      <c r="E19" s="61" t="s">
        <v>22</v>
      </c>
      <c r="F19" s="62">
        <v>400</v>
      </c>
      <c r="G19" s="40">
        <v>125</v>
      </c>
      <c r="H19" s="41">
        <f>(G19/F19)*100</f>
        <v>31.25</v>
      </c>
      <c r="I19" s="63">
        <v>400</v>
      </c>
      <c r="J19" s="40">
        <v>40</v>
      </c>
      <c r="K19" s="39">
        <f>(J19/I19)*100</f>
        <v>10</v>
      </c>
      <c r="L19" s="43">
        <v>311.8</v>
      </c>
      <c r="M19" s="44">
        <v>0</v>
      </c>
      <c r="N19" s="39">
        <f>(M19/L19)*100</f>
        <v>0</v>
      </c>
      <c r="O19" s="45">
        <v>50</v>
      </c>
      <c r="P19" s="45">
        <v>5.04</v>
      </c>
      <c r="Q19" s="46">
        <f>(P19/O19)*100</f>
        <v>10.08</v>
      </c>
      <c r="R19" s="45">
        <v>50</v>
      </c>
      <c r="S19" s="45">
        <v>73</v>
      </c>
      <c r="T19" s="48">
        <f>(S19/R19)*100</f>
        <v>146</v>
      </c>
      <c r="U19" s="59">
        <v>80</v>
      </c>
      <c r="V19" s="45">
        <v>18.239999999999998</v>
      </c>
      <c r="W19" s="46">
        <f>(V19/U19)*100</f>
        <v>22.799999999999997</v>
      </c>
      <c r="X19" s="50">
        <v>100</v>
      </c>
      <c r="Y19" s="50">
        <v>0</v>
      </c>
      <c r="Z19" s="64">
        <v>0</v>
      </c>
      <c r="AA19" s="51">
        <v>24</v>
      </c>
      <c r="AB19" s="52">
        <v>26.159999999999997</v>
      </c>
      <c r="AC19" s="46">
        <f t="shared" si="4"/>
        <v>108.99999999999999</v>
      </c>
      <c r="AD19" s="50">
        <v>17</v>
      </c>
      <c r="AE19" s="50">
        <v>15.879999999999999</v>
      </c>
      <c r="AF19" s="48">
        <f t="shared" si="5"/>
        <v>93.411764705882348</v>
      </c>
      <c r="AG19" s="51">
        <v>75</v>
      </c>
      <c r="AH19" s="52">
        <v>67.8</v>
      </c>
      <c r="AI19" s="48">
        <f t="shared" si="6"/>
        <v>90.399999999999991</v>
      </c>
      <c r="AJ19" s="51">
        <v>60</v>
      </c>
      <c r="AK19" s="52">
        <v>54.040000000000006</v>
      </c>
      <c r="AL19" s="48">
        <f t="shared" si="7"/>
        <v>90.066666666666677</v>
      </c>
      <c r="AM19" s="51">
        <v>50</v>
      </c>
      <c r="AN19" s="52">
        <v>43.800000000000004</v>
      </c>
      <c r="AO19" s="48">
        <f t="shared" si="8"/>
        <v>87.600000000000009</v>
      </c>
      <c r="AP19" s="51">
        <v>86</v>
      </c>
      <c r="AQ19" s="52">
        <v>27</v>
      </c>
      <c r="AR19" s="48">
        <f t="shared" si="9"/>
        <v>31.395348837209301</v>
      </c>
      <c r="AS19" s="51">
        <v>109</v>
      </c>
      <c r="AT19" s="52">
        <v>48.215000000000003</v>
      </c>
      <c r="AU19" s="48">
        <f t="shared" si="10"/>
        <v>44.233944954128447</v>
      </c>
      <c r="AY19" s="48"/>
      <c r="AZ19" s="35">
        <v>10</v>
      </c>
      <c r="BA19" s="36" t="s">
        <v>29</v>
      </c>
      <c r="BB19" s="53">
        <v>0</v>
      </c>
      <c r="BC19" s="54">
        <v>0</v>
      </c>
      <c r="BD19" s="56" t="s">
        <v>22</v>
      </c>
      <c r="BE19" s="53">
        <v>0</v>
      </c>
      <c r="BF19" s="54">
        <v>0</v>
      </c>
      <c r="BG19" s="56" t="s">
        <v>22</v>
      </c>
    </row>
    <row r="20" spans="1:59" x14ac:dyDescent="0.25">
      <c r="A20" s="35">
        <v>11</v>
      </c>
      <c r="B20" s="36" t="s">
        <v>30</v>
      </c>
      <c r="C20" s="37">
        <v>50</v>
      </c>
      <c r="D20" s="60" t="s">
        <v>22</v>
      </c>
      <c r="E20" s="61" t="s">
        <v>22</v>
      </c>
      <c r="F20" s="40">
        <v>50</v>
      </c>
      <c r="G20" s="40">
        <v>0</v>
      </c>
      <c r="H20" s="41">
        <f t="shared" si="1"/>
        <v>0</v>
      </c>
      <c r="I20" s="42">
        <v>50</v>
      </c>
      <c r="J20" s="44">
        <v>0</v>
      </c>
      <c r="K20" s="39">
        <f t="shared" si="12"/>
        <v>0</v>
      </c>
      <c r="L20" s="43">
        <v>46.1</v>
      </c>
      <c r="M20" s="65">
        <v>0</v>
      </c>
      <c r="N20" s="39">
        <f t="shared" si="13"/>
        <v>0</v>
      </c>
      <c r="O20" s="45">
        <v>50</v>
      </c>
      <c r="P20" s="45">
        <v>350</v>
      </c>
      <c r="Q20" s="46">
        <f t="shared" si="2"/>
        <v>700</v>
      </c>
      <c r="R20" s="47">
        <v>100</v>
      </c>
      <c r="S20" s="47">
        <v>10</v>
      </c>
      <c r="T20" s="48">
        <f t="shared" si="14"/>
        <v>10</v>
      </c>
      <c r="U20" s="49">
        <v>30</v>
      </c>
      <c r="V20" s="47">
        <v>0</v>
      </c>
      <c r="W20" s="66" t="s">
        <v>22</v>
      </c>
      <c r="X20" s="50">
        <v>100</v>
      </c>
      <c r="Y20" s="50">
        <v>0</v>
      </c>
      <c r="Z20" s="64">
        <v>0</v>
      </c>
      <c r="AA20" s="51">
        <v>0</v>
      </c>
      <c r="AB20" s="52">
        <v>0</v>
      </c>
      <c r="AC20" s="66" t="s">
        <v>22</v>
      </c>
      <c r="AD20" s="50">
        <v>0</v>
      </c>
      <c r="AE20" s="50">
        <v>0</v>
      </c>
      <c r="AF20" s="56" t="s">
        <v>22</v>
      </c>
      <c r="AG20" s="51">
        <v>9</v>
      </c>
      <c r="AH20" s="52">
        <v>4</v>
      </c>
      <c r="AI20" s="48">
        <f t="shared" si="6"/>
        <v>44.444444444444443</v>
      </c>
      <c r="AJ20" s="51">
        <v>2</v>
      </c>
      <c r="AK20" s="52">
        <v>2</v>
      </c>
      <c r="AL20" s="48">
        <f t="shared" si="7"/>
        <v>100</v>
      </c>
      <c r="AM20" s="51">
        <v>2</v>
      </c>
      <c r="AN20" s="52">
        <v>2</v>
      </c>
      <c r="AO20" s="48">
        <f t="shared" si="8"/>
        <v>100</v>
      </c>
      <c r="AP20" s="51">
        <v>31</v>
      </c>
      <c r="AQ20" s="52">
        <v>3</v>
      </c>
      <c r="AR20" s="48">
        <f t="shared" si="9"/>
        <v>9.67741935483871</v>
      </c>
      <c r="AS20" s="51">
        <v>6</v>
      </c>
      <c r="AT20" s="52">
        <v>0.53</v>
      </c>
      <c r="AU20" s="48">
        <f t="shared" si="10"/>
        <v>8.8333333333333339</v>
      </c>
      <c r="AY20" s="48"/>
      <c r="AZ20" s="35">
        <v>11</v>
      </c>
      <c r="BA20" s="36" t="s">
        <v>30</v>
      </c>
      <c r="BB20" s="53">
        <v>0</v>
      </c>
      <c r="BC20" s="54">
        <v>0</v>
      </c>
      <c r="BD20" s="56" t="s">
        <v>22</v>
      </c>
      <c r="BE20" s="53">
        <v>0</v>
      </c>
      <c r="BF20" s="54">
        <v>0</v>
      </c>
      <c r="BG20" s="56" t="s">
        <v>22</v>
      </c>
    </row>
    <row r="21" spans="1:59" x14ac:dyDescent="0.25">
      <c r="A21" s="35">
        <v>12</v>
      </c>
      <c r="B21" s="36" t="s">
        <v>31</v>
      </c>
      <c r="C21" s="37">
        <v>53000</v>
      </c>
      <c r="D21" s="38">
        <v>5148</v>
      </c>
      <c r="E21" s="39">
        <f t="shared" ref="E21:E40" si="17">(D21/C21)*100</f>
        <v>9.7132075471698105</v>
      </c>
      <c r="F21" s="40">
        <v>63000</v>
      </c>
      <c r="G21" s="40">
        <v>16385</v>
      </c>
      <c r="H21" s="41">
        <f t="shared" si="1"/>
        <v>26.007936507936506</v>
      </c>
      <c r="I21" s="42">
        <v>75000</v>
      </c>
      <c r="J21" s="40">
        <v>15524.5</v>
      </c>
      <c r="K21" s="39">
        <f t="shared" si="12"/>
        <v>20.699333333333332</v>
      </c>
      <c r="L21" s="43">
        <v>61290</v>
      </c>
      <c r="M21" s="44">
        <v>23894.82</v>
      </c>
      <c r="N21" s="39">
        <f t="shared" si="13"/>
        <v>38.986490455212923</v>
      </c>
      <c r="O21" s="45">
        <v>90000</v>
      </c>
      <c r="P21" s="45">
        <v>50566.100000000006</v>
      </c>
      <c r="Q21" s="46">
        <f t="shared" si="2"/>
        <v>56.184555555555562</v>
      </c>
      <c r="R21" s="47">
        <v>33300</v>
      </c>
      <c r="S21" s="47">
        <v>39935</v>
      </c>
      <c r="T21" s="48">
        <f t="shared" si="14"/>
        <v>119.92492492492492</v>
      </c>
      <c r="U21" s="49">
        <v>57880</v>
      </c>
      <c r="V21" s="47">
        <v>34419</v>
      </c>
      <c r="W21" s="46">
        <f t="shared" si="15"/>
        <v>59.466136834830685</v>
      </c>
      <c r="X21" s="50">
        <v>59000</v>
      </c>
      <c r="Y21" s="50">
        <v>43558.45</v>
      </c>
      <c r="Z21" s="46">
        <f t="shared" si="3"/>
        <v>73.827881355932206</v>
      </c>
      <c r="AA21" s="51">
        <v>23640</v>
      </c>
      <c r="AB21" s="52">
        <v>21089.82</v>
      </c>
      <c r="AC21" s="46">
        <f>(AB21/AA21)*100</f>
        <v>89.212436548223351</v>
      </c>
      <c r="AD21" s="50">
        <v>42527</v>
      </c>
      <c r="AE21" s="50">
        <v>42036.740000000005</v>
      </c>
      <c r="AF21" s="48">
        <f>(AE21/AD21)*100</f>
        <v>98.847179438944693</v>
      </c>
      <c r="AG21" s="51">
        <v>51141</v>
      </c>
      <c r="AH21" s="52">
        <v>46672.51</v>
      </c>
      <c r="AI21" s="48">
        <f>(AH21/AG21)*100</f>
        <v>91.262411763555662</v>
      </c>
      <c r="AJ21" s="51">
        <v>70405</v>
      </c>
      <c r="AK21" s="52">
        <v>64492.590000000004</v>
      </c>
      <c r="AL21" s="48">
        <f>(AK21/AJ21)*100</f>
        <v>91.60228676940558</v>
      </c>
      <c r="AM21" s="51">
        <v>74453</v>
      </c>
      <c r="AN21" s="52">
        <v>70776.775999999998</v>
      </c>
      <c r="AO21" s="48">
        <f>(AN21/AM21)*100</f>
        <v>95.062356117282036</v>
      </c>
      <c r="AP21" s="51">
        <v>71602</v>
      </c>
      <c r="AQ21" s="52">
        <v>58804.06</v>
      </c>
      <c r="AR21" s="48">
        <f>(AQ21/AP21)*100</f>
        <v>82.12628138878803</v>
      </c>
      <c r="AS21" s="51">
        <v>23801</v>
      </c>
      <c r="AT21" s="52">
        <v>21972.083999999999</v>
      </c>
      <c r="AU21" s="48">
        <f>(AT21/AS21)*100</f>
        <v>92.315801857064827</v>
      </c>
      <c r="AY21" s="48"/>
      <c r="AZ21" s="35">
        <v>12</v>
      </c>
      <c r="BA21" s="36" t="s">
        <v>31</v>
      </c>
      <c r="BB21" s="53">
        <v>35114</v>
      </c>
      <c r="BC21" s="54">
        <v>947.6</v>
      </c>
      <c r="BD21" s="48">
        <f t="shared" si="16"/>
        <v>2.6986387195990202</v>
      </c>
      <c r="BE21" s="51">
        <v>28521</v>
      </c>
      <c r="BF21" s="50">
        <v>2881.1599999999994</v>
      </c>
      <c r="BG21" s="48">
        <f t="shared" si="11"/>
        <v>10.10188983555976</v>
      </c>
    </row>
    <row r="22" spans="1:59" x14ac:dyDescent="0.25">
      <c r="A22" s="35">
        <v>13</v>
      </c>
      <c r="B22" s="36" t="s">
        <v>32</v>
      </c>
      <c r="C22" s="37">
        <v>55000</v>
      </c>
      <c r="D22" s="38">
        <v>16457</v>
      </c>
      <c r="E22" s="39">
        <f t="shared" si="17"/>
        <v>29.921818181818182</v>
      </c>
      <c r="F22" s="40">
        <v>65000</v>
      </c>
      <c r="G22" s="40">
        <v>49330</v>
      </c>
      <c r="H22" s="41">
        <f t="shared" si="1"/>
        <v>75.892307692307696</v>
      </c>
      <c r="I22" s="42">
        <v>145000</v>
      </c>
      <c r="J22" s="40">
        <v>45913.96</v>
      </c>
      <c r="K22" s="39">
        <f t="shared" si="12"/>
        <v>31.6648</v>
      </c>
      <c r="L22" s="43">
        <v>128270</v>
      </c>
      <c r="M22" s="44">
        <v>72984.100000000006</v>
      </c>
      <c r="N22" s="39">
        <f t="shared" si="13"/>
        <v>56.898807203555002</v>
      </c>
      <c r="O22" s="45">
        <v>215000</v>
      </c>
      <c r="P22" s="45">
        <v>204662.26</v>
      </c>
      <c r="Q22" s="46">
        <f t="shared" si="2"/>
        <v>95.191748837209317</v>
      </c>
      <c r="R22" s="47">
        <v>223585</v>
      </c>
      <c r="S22" s="47">
        <v>223967</v>
      </c>
      <c r="T22" s="48">
        <f t="shared" si="14"/>
        <v>100.17085224858555</v>
      </c>
      <c r="U22" s="49">
        <v>262100</v>
      </c>
      <c r="V22" s="47">
        <v>178366</v>
      </c>
      <c r="W22" s="46">
        <f t="shared" si="15"/>
        <v>68.052651659671881</v>
      </c>
      <c r="X22" s="50">
        <v>258000</v>
      </c>
      <c r="Y22" s="50">
        <v>211532</v>
      </c>
      <c r="Z22" s="46">
        <f t="shared" si="3"/>
        <v>81.989147286821705</v>
      </c>
      <c r="AA22" s="51">
        <v>255420</v>
      </c>
      <c r="AB22" s="52">
        <v>167860</v>
      </c>
      <c r="AC22" s="46">
        <f>(AB22/AA22)*100</f>
        <v>65.719207579672698</v>
      </c>
      <c r="AD22" s="50">
        <v>161607</v>
      </c>
      <c r="AE22" s="50">
        <v>156722.6</v>
      </c>
      <c r="AF22" s="48">
        <f>(AE22/AD22)*100</f>
        <v>96.977606168049661</v>
      </c>
      <c r="AG22" s="51">
        <v>170222</v>
      </c>
      <c r="AH22" s="52">
        <v>165517.02999999997</v>
      </c>
      <c r="AI22" s="48">
        <f>(AH22/AG22)*100</f>
        <v>97.235980073081024</v>
      </c>
      <c r="AJ22" s="51">
        <v>198122</v>
      </c>
      <c r="AK22" s="52">
        <v>160600.14000000001</v>
      </c>
      <c r="AL22" s="48">
        <f>(AK22/AJ22)*100</f>
        <v>81.061234996618253</v>
      </c>
      <c r="AM22" s="51">
        <v>165517</v>
      </c>
      <c r="AN22" s="52">
        <v>144643.55710000001</v>
      </c>
      <c r="AO22" s="48">
        <f>(AN22/AM22)*100</f>
        <v>87.388943190125488</v>
      </c>
      <c r="AP22" s="51">
        <v>101757</v>
      </c>
      <c r="AQ22" s="52">
        <v>94683.599999999991</v>
      </c>
      <c r="AR22" s="48">
        <f>(AQ22/AP22)*100</f>
        <v>93.048733748046814</v>
      </c>
      <c r="AS22" s="51">
        <v>54830</v>
      </c>
      <c r="AT22" s="52">
        <v>54182.669000000002</v>
      </c>
      <c r="AU22" s="48">
        <f>(AT22/AS22)*100</f>
        <v>98.819385372970999</v>
      </c>
      <c r="AY22" s="48"/>
      <c r="AZ22" s="35">
        <v>13</v>
      </c>
      <c r="BA22" s="36" t="s">
        <v>32</v>
      </c>
      <c r="BB22" s="53">
        <v>274753</v>
      </c>
      <c r="BC22" s="54">
        <v>17333.84</v>
      </c>
      <c r="BD22" s="48">
        <f t="shared" si="16"/>
        <v>6.3088810677226448</v>
      </c>
      <c r="BE22" s="51">
        <v>56341</v>
      </c>
      <c r="BF22" s="50">
        <v>38755.159999999996</v>
      </c>
      <c r="BG22" s="48">
        <f t="shared" si="11"/>
        <v>68.786780497328763</v>
      </c>
    </row>
    <row r="23" spans="1:59" x14ac:dyDescent="0.25">
      <c r="A23" s="35">
        <v>14</v>
      </c>
      <c r="B23" s="36" t="s">
        <v>33</v>
      </c>
      <c r="C23" s="37">
        <v>25000</v>
      </c>
      <c r="D23" s="38">
        <v>658</v>
      </c>
      <c r="E23" s="39">
        <f t="shared" si="17"/>
        <v>2.6320000000000001</v>
      </c>
      <c r="F23" s="40">
        <v>30000</v>
      </c>
      <c r="G23" s="40">
        <v>3568</v>
      </c>
      <c r="H23" s="41">
        <f t="shared" si="1"/>
        <v>11.893333333333334</v>
      </c>
      <c r="I23" s="42">
        <v>8000</v>
      </c>
      <c r="J23" s="40">
        <v>2820</v>
      </c>
      <c r="K23" s="39">
        <f t="shared" si="12"/>
        <v>35.25</v>
      </c>
      <c r="L23" s="43">
        <v>8720</v>
      </c>
      <c r="M23" s="44">
        <v>4800</v>
      </c>
      <c r="N23" s="39">
        <f t="shared" si="13"/>
        <v>55.045871559633028</v>
      </c>
      <c r="O23" s="45">
        <v>12000</v>
      </c>
      <c r="P23" s="45">
        <v>9208</v>
      </c>
      <c r="Q23" s="46">
        <f t="shared" si="2"/>
        <v>76.733333333333334</v>
      </c>
      <c r="R23" s="47">
        <v>14065</v>
      </c>
      <c r="S23" s="47">
        <v>12811</v>
      </c>
      <c r="T23" s="48">
        <f t="shared" si="14"/>
        <v>91.084251688588694</v>
      </c>
      <c r="U23" s="49">
        <v>15000</v>
      </c>
      <c r="V23" s="47">
        <v>7993</v>
      </c>
      <c r="W23" s="46">
        <f t="shared" si="15"/>
        <v>53.286666666666669</v>
      </c>
      <c r="X23" s="50">
        <v>14500</v>
      </c>
      <c r="Y23" s="50">
        <v>12932</v>
      </c>
      <c r="Z23" s="46">
        <f t="shared" si="3"/>
        <v>89.186206896551724</v>
      </c>
      <c r="AA23" s="51">
        <v>4125</v>
      </c>
      <c r="AB23" s="52">
        <v>4125</v>
      </c>
      <c r="AC23" s="46">
        <f>(AB23/AA23)*100</f>
        <v>100</v>
      </c>
      <c r="AD23" s="50">
        <v>2965</v>
      </c>
      <c r="AE23" s="50">
        <v>2773</v>
      </c>
      <c r="AF23" s="48">
        <f>(AE23/AD23)*100</f>
        <v>93.524451939291737</v>
      </c>
      <c r="AG23" s="51">
        <v>2967</v>
      </c>
      <c r="AH23" s="52">
        <v>2880.2200000000003</v>
      </c>
      <c r="AI23" s="48">
        <f>(AH23/AG23)*100</f>
        <v>97.075160094371427</v>
      </c>
      <c r="AJ23" s="51">
        <v>3900</v>
      </c>
      <c r="AK23" s="52">
        <v>3473.7599999999993</v>
      </c>
      <c r="AL23" s="48">
        <f>(AK23/AJ23)*100</f>
        <v>89.070769230769216</v>
      </c>
      <c r="AM23" s="51">
        <v>4570</v>
      </c>
      <c r="AN23" s="52">
        <v>3126.7360000000003</v>
      </c>
      <c r="AO23" s="48">
        <f>(AN23/AM23)*100</f>
        <v>68.418730853391693</v>
      </c>
      <c r="AP23" s="51">
        <v>1458</v>
      </c>
      <c r="AQ23" s="52">
        <v>1284</v>
      </c>
      <c r="AR23" s="48">
        <f>(AQ23/AP23)*100</f>
        <v>88.065843621399182</v>
      </c>
      <c r="AS23" s="51">
        <v>956</v>
      </c>
      <c r="AT23" s="52">
        <v>924.02499999999998</v>
      </c>
      <c r="AU23" s="48">
        <f>(AT23/AS23)*100</f>
        <v>96.655334728033466</v>
      </c>
      <c r="AY23" s="48"/>
      <c r="AZ23" s="35">
        <v>14</v>
      </c>
      <c r="BA23" s="36" t="s">
        <v>33</v>
      </c>
      <c r="BB23" s="53">
        <v>0</v>
      </c>
      <c r="BC23" s="54">
        <v>0</v>
      </c>
      <c r="BD23" s="56" t="s">
        <v>22</v>
      </c>
      <c r="BE23" s="51">
        <v>4</v>
      </c>
      <c r="BF23" s="54">
        <v>0</v>
      </c>
      <c r="BG23" s="48">
        <f t="shared" si="11"/>
        <v>0</v>
      </c>
    </row>
    <row r="24" spans="1:59" x14ac:dyDescent="0.25">
      <c r="A24" s="35">
        <v>15</v>
      </c>
      <c r="B24" s="36" t="s">
        <v>34</v>
      </c>
      <c r="C24" s="37">
        <v>70000</v>
      </c>
      <c r="D24" s="38">
        <v>33377</v>
      </c>
      <c r="E24" s="39">
        <f t="shared" si="17"/>
        <v>47.681428571428569</v>
      </c>
      <c r="F24" s="40">
        <v>90000</v>
      </c>
      <c r="G24" s="40">
        <v>97905</v>
      </c>
      <c r="H24" s="41">
        <f t="shared" si="1"/>
        <v>108.78333333333335</v>
      </c>
      <c r="I24" s="42">
        <v>327450</v>
      </c>
      <c r="J24" s="40">
        <v>93387</v>
      </c>
      <c r="K24" s="39">
        <f t="shared" si="12"/>
        <v>28.519468621163536</v>
      </c>
      <c r="L24" s="43">
        <v>242542</v>
      </c>
      <c r="M24" s="44">
        <v>149662.38</v>
      </c>
      <c r="N24" s="39">
        <f t="shared" si="13"/>
        <v>61.705758177965052</v>
      </c>
      <c r="O24" s="45">
        <v>238500</v>
      </c>
      <c r="P24" s="45">
        <v>226102.46000000002</v>
      </c>
      <c r="Q24" s="46">
        <f t="shared" si="2"/>
        <v>94.801870020964373</v>
      </c>
      <c r="R24" s="47">
        <v>266829</v>
      </c>
      <c r="S24" s="47">
        <v>275298</v>
      </c>
      <c r="T24" s="48">
        <f t="shared" si="14"/>
        <v>103.17394286228259</v>
      </c>
      <c r="U24" s="49">
        <v>378690</v>
      </c>
      <c r="V24" s="47">
        <v>355420</v>
      </c>
      <c r="W24" s="46">
        <f t="shared" si="15"/>
        <v>93.855132166151733</v>
      </c>
      <c r="X24" s="50">
        <v>370000</v>
      </c>
      <c r="Y24" s="50">
        <v>367450</v>
      </c>
      <c r="Z24" s="46">
        <f t="shared" si="3"/>
        <v>99.310810810810807</v>
      </c>
      <c r="AA24" s="51">
        <v>366232</v>
      </c>
      <c r="AB24" s="52">
        <v>353188</v>
      </c>
      <c r="AC24" s="46">
        <f>(AB24/AA24)*100</f>
        <v>96.43832324865113</v>
      </c>
      <c r="AD24" s="50">
        <v>364426</v>
      </c>
      <c r="AE24" s="50">
        <v>361111.79999999993</v>
      </c>
      <c r="AF24" s="48">
        <f>(AE24/AD24)*100</f>
        <v>99.090569827619305</v>
      </c>
      <c r="AG24" s="51">
        <v>361881</v>
      </c>
      <c r="AH24" s="52">
        <v>360665</v>
      </c>
      <c r="AI24" s="48">
        <f>(AH24/AG24)*100</f>
        <v>99.6639779374988</v>
      </c>
      <c r="AJ24" s="51">
        <v>506400</v>
      </c>
      <c r="AK24" s="52">
        <v>368242.54</v>
      </c>
      <c r="AL24" s="48">
        <f>(AK24/AJ24)*100</f>
        <v>72.717721169036338</v>
      </c>
      <c r="AM24" s="51">
        <v>324282</v>
      </c>
      <c r="AN24" s="52">
        <v>294015.29300000006</v>
      </c>
      <c r="AO24" s="48">
        <f>(AN24/AM24)*100</f>
        <v>90.66654732609274</v>
      </c>
      <c r="AP24" s="51">
        <v>301420</v>
      </c>
      <c r="AQ24" s="52">
        <v>248623.41999999998</v>
      </c>
      <c r="AR24" s="48">
        <f>(AQ24/AP24)*100</f>
        <v>82.484048835511899</v>
      </c>
      <c r="AS24" s="51">
        <v>121529</v>
      </c>
      <c r="AT24" s="52">
        <v>120137.6051</v>
      </c>
      <c r="AU24" s="48">
        <f>(AT24/AS24)*100</f>
        <v>98.855092282500479</v>
      </c>
      <c r="AY24" s="48"/>
      <c r="AZ24" s="35">
        <v>15</v>
      </c>
      <c r="BA24" s="36" t="s">
        <v>34</v>
      </c>
      <c r="BB24" s="53">
        <v>118751</v>
      </c>
      <c r="BC24" s="54">
        <v>26121.200000000001</v>
      </c>
      <c r="BD24" s="48">
        <f t="shared" si="16"/>
        <v>21.996614765349346</v>
      </c>
      <c r="BE24" s="51">
        <v>198669</v>
      </c>
      <c r="BF24" s="54">
        <v>116569.76</v>
      </c>
      <c r="BG24" s="48">
        <f t="shared" si="11"/>
        <v>58.675364551087483</v>
      </c>
    </row>
    <row r="25" spans="1:59" x14ac:dyDescent="0.25">
      <c r="A25" s="35">
        <v>16</v>
      </c>
      <c r="B25" s="36" t="s">
        <v>35</v>
      </c>
      <c r="C25" s="37">
        <v>19950</v>
      </c>
      <c r="D25" s="38">
        <v>434</v>
      </c>
      <c r="E25" s="39">
        <f>(D25/C25)*100</f>
        <v>2.1754385964912282</v>
      </c>
      <c r="F25" s="40">
        <v>20950</v>
      </c>
      <c r="G25" s="40">
        <v>1753</v>
      </c>
      <c r="H25" s="41">
        <f>(G25/F25)*100</f>
        <v>8.3675417661097864</v>
      </c>
      <c r="I25" s="42">
        <v>1500</v>
      </c>
      <c r="J25" s="40">
        <v>1196</v>
      </c>
      <c r="K25" s="39">
        <f>(J25/I25)*100</f>
        <v>79.733333333333334</v>
      </c>
      <c r="L25" s="43">
        <v>4370</v>
      </c>
      <c r="M25" s="44">
        <v>2916</v>
      </c>
      <c r="N25" s="39">
        <f>(M25/L25)*100</f>
        <v>66.727688787185357</v>
      </c>
      <c r="O25" s="45">
        <v>6000</v>
      </c>
      <c r="P25" s="45">
        <v>4905</v>
      </c>
      <c r="Q25" s="46">
        <f>(P25/O25)*100</f>
        <v>81.75</v>
      </c>
      <c r="R25" s="45">
        <v>7080</v>
      </c>
      <c r="S25" s="45">
        <v>6016</v>
      </c>
      <c r="T25" s="48">
        <f>(S25/R25)*100</f>
        <v>84.97175141242937</v>
      </c>
      <c r="U25" s="59">
        <v>7999.9999999999991</v>
      </c>
      <c r="V25" s="45">
        <v>4758</v>
      </c>
      <c r="W25" s="46">
        <f>(V25/U25)*100</f>
        <v>59.475000000000009</v>
      </c>
      <c r="X25" s="50">
        <v>8000</v>
      </c>
      <c r="Y25" s="50">
        <v>7946.12</v>
      </c>
      <c r="Z25" s="46">
        <f t="shared" si="3"/>
        <v>99.326499999999996</v>
      </c>
      <c r="AA25" s="51">
        <v>4400</v>
      </c>
      <c r="AB25" s="52">
        <v>4262.88</v>
      </c>
      <c r="AC25" s="46">
        <f>(AB25/AA25)*100</f>
        <v>96.883636363636356</v>
      </c>
      <c r="AD25" s="50">
        <v>4455</v>
      </c>
      <c r="AE25" s="50">
        <v>4477</v>
      </c>
      <c r="AF25" s="48">
        <f>(AE25/AD25)*100</f>
        <v>100.49382716049382</v>
      </c>
      <c r="AG25" s="51">
        <v>5951</v>
      </c>
      <c r="AH25" s="52">
        <v>4856.53</v>
      </c>
      <c r="AI25" s="48">
        <f>(AH25/AG25)*100</f>
        <v>81.608637203831279</v>
      </c>
      <c r="AJ25" s="51">
        <v>8188</v>
      </c>
      <c r="AK25" s="52">
        <v>6412.3799999999992</v>
      </c>
      <c r="AL25" s="48">
        <f>(AK25/AJ25)*100</f>
        <v>78.314362481680504</v>
      </c>
      <c r="AM25" s="51">
        <v>6412</v>
      </c>
      <c r="AN25" s="52">
        <v>6379.43</v>
      </c>
      <c r="AO25" s="48">
        <f>(AN25/AM25)*100</f>
        <v>99.492046163443547</v>
      </c>
      <c r="AP25" s="51">
        <v>5321</v>
      </c>
      <c r="AQ25" s="52">
        <v>3718.6000000000004</v>
      </c>
      <c r="AR25" s="48">
        <f>(AQ25/AP25)*100</f>
        <v>69.885359894756633</v>
      </c>
      <c r="AS25" s="51">
        <v>1609</v>
      </c>
      <c r="AT25" s="52">
        <v>1563.778</v>
      </c>
      <c r="AU25" s="48">
        <f>(AT25/AS25)*100</f>
        <v>97.189434431323804</v>
      </c>
      <c r="AY25" s="48"/>
      <c r="AZ25" s="35">
        <v>16</v>
      </c>
      <c r="BA25" s="36" t="s">
        <v>35</v>
      </c>
      <c r="BB25" s="53">
        <v>11947</v>
      </c>
      <c r="BC25" s="54">
        <v>185</v>
      </c>
      <c r="BD25" s="48">
        <f>(BC25/BB25)*100</f>
        <v>1.5485059010630284</v>
      </c>
      <c r="BE25" s="51">
        <v>6857</v>
      </c>
      <c r="BF25" s="50">
        <v>675.2</v>
      </c>
      <c r="BG25" s="48">
        <f t="shared" si="11"/>
        <v>9.8468718098293717</v>
      </c>
    </row>
    <row r="26" spans="1:59" x14ac:dyDescent="0.25">
      <c r="A26" s="35">
        <v>17</v>
      </c>
      <c r="B26" s="36" t="s">
        <v>36</v>
      </c>
      <c r="C26" s="37">
        <v>25000</v>
      </c>
      <c r="D26" s="38">
        <v>763</v>
      </c>
      <c r="E26" s="39">
        <f t="shared" si="17"/>
        <v>3.052</v>
      </c>
      <c r="F26" s="62">
        <v>30000</v>
      </c>
      <c r="G26" s="40">
        <v>7020</v>
      </c>
      <c r="H26" s="41">
        <f t="shared" si="1"/>
        <v>23.400000000000002</v>
      </c>
      <c r="I26" s="63">
        <v>7000.0000000000009</v>
      </c>
      <c r="J26" s="40">
        <v>7174.5</v>
      </c>
      <c r="K26" s="39">
        <f t="shared" si="12"/>
        <v>102.49285714285712</v>
      </c>
      <c r="L26" s="43">
        <v>19650</v>
      </c>
      <c r="M26" s="44">
        <v>10307.349999999999</v>
      </c>
      <c r="N26" s="39">
        <f t="shared" si="13"/>
        <v>52.454707379134859</v>
      </c>
      <c r="O26" s="45">
        <v>16900</v>
      </c>
      <c r="P26" s="45">
        <v>18879.590000000004</v>
      </c>
      <c r="Q26" s="46">
        <f t="shared" si="2"/>
        <v>111.71355029585801</v>
      </c>
      <c r="R26" s="47">
        <v>19900</v>
      </c>
      <c r="S26" s="47">
        <v>19122</v>
      </c>
      <c r="T26" s="48">
        <f t="shared" si="14"/>
        <v>96.090452261306538</v>
      </c>
      <c r="U26" s="49">
        <v>24999.999999999996</v>
      </c>
      <c r="V26" s="47">
        <v>15032</v>
      </c>
      <c r="W26" s="46">
        <f t="shared" si="15"/>
        <v>60.128</v>
      </c>
      <c r="X26" s="50">
        <v>25000</v>
      </c>
      <c r="Y26" s="50">
        <v>19641</v>
      </c>
      <c r="Z26" s="46">
        <f t="shared" si="3"/>
        <v>78.564000000000007</v>
      </c>
      <c r="AA26" s="51">
        <v>10565</v>
      </c>
      <c r="AB26" s="52">
        <v>9652</v>
      </c>
      <c r="AC26" s="46">
        <f t="shared" ref="AC26:AC44" si="18">(AB26/AA26)*100</f>
        <v>91.358258400378617</v>
      </c>
      <c r="AD26" s="50">
        <v>4459</v>
      </c>
      <c r="AE26" s="50">
        <v>4410.04</v>
      </c>
      <c r="AF26" s="48">
        <f t="shared" ref="AF26:AF42" si="19">(AE26/AD26)*100</f>
        <v>98.901995963220457</v>
      </c>
      <c r="AG26" s="51">
        <v>3852</v>
      </c>
      <c r="AH26" s="52">
        <v>3827.72</v>
      </c>
      <c r="AI26" s="48">
        <f t="shared" ref="AI26:AI42" si="20">(AH26/AG26)*100</f>
        <v>99.369678089304244</v>
      </c>
      <c r="AJ26" s="51">
        <v>5300</v>
      </c>
      <c r="AK26" s="52">
        <v>3638.9599999999996</v>
      </c>
      <c r="AL26" s="48">
        <f t="shared" ref="AL26:AL42" si="21">(AK26/AJ26)*100</f>
        <v>68.659622641509415</v>
      </c>
      <c r="AM26" s="51">
        <v>2520</v>
      </c>
      <c r="AN26" s="52">
        <v>2226.52</v>
      </c>
      <c r="AO26" s="48">
        <f t="shared" ref="AO26:AO42" si="22">(AN26/AM26)*100</f>
        <v>88.353968253968247</v>
      </c>
      <c r="AP26" s="51">
        <v>3559</v>
      </c>
      <c r="AQ26" s="52">
        <v>2145.2000000000003</v>
      </c>
      <c r="AR26" s="48">
        <f t="shared" ref="AR26:AR42" si="23">(AQ26/AP26)*100</f>
        <v>60.275358246698516</v>
      </c>
      <c r="AS26" s="51">
        <v>587</v>
      </c>
      <c r="AT26" s="52">
        <v>358.38499999999999</v>
      </c>
      <c r="AU26" s="48">
        <f t="shared" ref="AU26:AU42" si="24">(AT26/AS26)*100</f>
        <v>61.053662691652463</v>
      </c>
      <c r="AY26" s="48"/>
      <c r="AZ26" s="35">
        <v>17</v>
      </c>
      <c r="BA26" s="36" t="s">
        <v>36</v>
      </c>
      <c r="BB26" s="53">
        <v>0</v>
      </c>
      <c r="BC26" s="54">
        <v>0</v>
      </c>
      <c r="BD26" s="56" t="s">
        <v>22</v>
      </c>
      <c r="BE26" s="51">
        <v>6</v>
      </c>
      <c r="BF26" s="50">
        <v>6</v>
      </c>
      <c r="BG26" s="48">
        <f t="shared" si="11"/>
        <v>100</v>
      </c>
    </row>
    <row r="27" spans="1:59" x14ac:dyDescent="0.25">
      <c r="A27" s="35">
        <v>18</v>
      </c>
      <c r="B27" s="36" t="s">
        <v>37</v>
      </c>
      <c r="C27" s="37">
        <v>6000</v>
      </c>
      <c r="D27" s="38">
        <v>572</v>
      </c>
      <c r="E27" s="39">
        <f t="shared" si="17"/>
        <v>9.5333333333333332</v>
      </c>
      <c r="F27" s="40">
        <v>11000</v>
      </c>
      <c r="G27" s="40">
        <v>2107</v>
      </c>
      <c r="H27" s="41">
        <f t="shared" si="1"/>
        <v>19.154545454545456</v>
      </c>
      <c r="I27" s="42">
        <v>12499.999999999998</v>
      </c>
      <c r="J27" s="40">
        <v>2154.6999999999998</v>
      </c>
      <c r="K27" s="39">
        <f t="shared" si="12"/>
        <v>17.2376</v>
      </c>
      <c r="L27" s="43">
        <v>12030</v>
      </c>
      <c r="M27" s="44">
        <v>4264.57</v>
      </c>
      <c r="N27" s="39">
        <f t="shared" si="13"/>
        <v>35.449459684123028</v>
      </c>
      <c r="O27" s="45">
        <v>6900</v>
      </c>
      <c r="P27" s="45">
        <v>10439.75</v>
      </c>
      <c r="Q27" s="46">
        <f t="shared" si="2"/>
        <v>151.30072463768116</v>
      </c>
      <c r="R27" s="47">
        <v>10000</v>
      </c>
      <c r="S27" s="47">
        <v>10205</v>
      </c>
      <c r="T27" s="48">
        <f t="shared" si="14"/>
        <v>102.05</v>
      </c>
      <c r="U27" s="49">
        <v>11000</v>
      </c>
      <c r="V27" s="47">
        <v>7795.9</v>
      </c>
      <c r="W27" s="46">
        <f t="shared" si="15"/>
        <v>70.871818181818185</v>
      </c>
      <c r="X27" s="50">
        <v>11500</v>
      </c>
      <c r="Y27" s="50">
        <v>13717.84</v>
      </c>
      <c r="Z27" s="46">
        <f t="shared" si="3"/>
        <v>119.28556521739131</v>
      </c>
      <c r="AA27" s="51">
        <v>7318</v>
      </c>
      <c r="AB27" s="52">
        <v>6424</v>
      </c>
      <c r="AC27" s="46">
        <f t="shared" si="18"/>
        <v>87.783547417327128</v>
      </c>
      <c r="AD27" s="50">
        <v>7927</v>
      </c>
      <c r="AE27" s="50">
        <v>7787</v>
      </c>
      <c r="AF27" s="48">
        <f t="shared" si="19"/>
        <v>98.233884193263535</v>
      </c>
      <c r="AG27" s="51">
        <v>7500</v>
      </c>
      <c r="AH27" s="52">
        <v>7434.9900000000007</v>
      </c>
      <c r="AI27" s="48">
        <f t="shared" si="20"/>
        <v>99.133200000000016</v>
      </c>
      <c r="AJ27" s="51">
        <v>11010</v>
      </c>
      <c r="AK27" s="52">
        <v>7511.2000000000007</v>
      </c>
      <c r="AL27" s="48">
        <f t="shared" si="21"/>
        <v>68.221616712079935</v>
      </c>
      <c r="AM27" s="51">
        <v>8400</v>
      </c>
      <c r="AN27" s="52">
        <v>6931.34</v>
      </c>
      <c r="AO27" s="48">
        <f t="shared" si="22"/>
        <v>82.515952380952385</v>
      </c>
      <c r="AP27" s="51">
        <v>21624</v>
      </c>
      <c r="AQ27" s="52">
        <v>6768</v>
      </c>
      <c r="AR27" s="48">
        <f t="shared" si="23"/>
        <v>31.298557158712541</v>
      </c>
      <c r="AS27" s="51">
        <v>3309</v>
      </c>
      <c r="AT27" s="52">
        <v>3264</v>
      </c>
      <c r="AU27" s="48">
        <f t="shared" si="24"/>
        <v>98.640072529465101</v>
      </c>
      <c r="AY27" s="48"/>
      <c r="AZ27" s="35">
        <v>18</v>
      </c>
      <c r="BA27" s="36" t="s">
        <v>37</v>
      </c>
      <c r="BB27" s="53">
        <v>30277</v>
      </c>
      <c r="BC27" s="54">
        <v>1362</v>
      </c>
      <c r="BD27" s="48">
        <f t="shared" si="16"/>
        <v>4.498464180731248</v>
      </c>
      <c r="BE27" s="51">
        <v>44465</v>
      </c>
      <c r="BF27" s="50">
        <v>3591.56</v>
      </c>
      <c r="BG27" s="48">
        <f t="shared" si="11"/>
        <v>8.0772742606544483</v>
      </c>
    </row>
    <row r="28" spans="1:59" x14ac:dyDescent="0.25">
      <c r="A28" s="35">
        <v>19</v>
      </c>
      <c r="B28" s="36" t="s">
        <v>38</v>
      </c>
      <c r="C28" s="37">
        <v>250</v>
      </c>
      <c r="D28" s="38">
        <v>45</v>
      </c>
      <c r="E28" s="39">
        <f t="shared" si="17"/>
        <v>18</v>
      </c>
      <c r="F28" s="40">
        <v>250</v>
      </c>
      <c r="G28" s="40">
        <v>133</v>
      </c>
      <c r="H28" s="41">
        <f t="shared" si="1"/>
        <v>53.2</v>
      </c>
      <c r="I28" s="42">
        <v>599.99999999999989</v>
      </c>
      <c r="J28" s="40">
        <v>338.6</v>
      </c>
      <c r="K28" s="39">
        <f t="shared" si="12"/>
        <v>56.433333333333344</v>
      </c>
      <c r="L28" s="43">
        <v>1315.8999999999999</v>
      </c>
      <c r="M28" s="44">
        <v>699.68000000000006</v>
      </c>
      <c r="N28" s="39">
        <f t="shared" si="13"/>
        <v>53.171213618056093</v>
      </c>
      <c r="O28" s="45">
        <v>5000</v>
      </c>
      <c r="P28" s="45">
        <v>4809</v>
      </c>
      <c r="Q28" s="46">
        <f t="shared" si="2"/>
        <v>96.179999999999993</v>
      </c>
      <c r="R28" s="47">
        <v>3500</v>
      </c>
      <c r="S28" s="47">
        <v>3596</v>
      </c>
      <c r="T28" s="48">
        <f t="shared" si="14"/>
        <v>102.74285714285713</v>
      </c>
      <c r="U28" s="49">
        <v>5000</v>
      </c>
      <c r="V28" s="47">
        <v>4596</v>
      </c>
      <c r="W28" s="46">
        <f t="shared" si="15"/>
        <v>91.92</v>
      </c>
      <c r="X28" s="50">
        <v>5000</v>
      </c>
      <c r="Y28" s="50">
        <v>5464</v>
      </c>
      <c r="Z28" s="46">
        <f t="shared" si="3"/>
        <v>109.28</v>
      </c>
      <c r="AA28" s="51">
        <v>3054</v>
      </c>
      <c r="AB28" s="52">
        <v>1956</v>
      </c>
      <c r="AC28" s="46">
        <f t="shared" si="18"/>
        <v>64.047151277013754</v>
      </c>
      <c r="AD28" s="50">
        <v>1296</v>
      </c>
      <c r="AE28" s="50">
        <v>1219</v>
      </c>
      <c r="AF28" s="48">
        <f t="shared" si="19"/>
        <v>94.058641975308646</v>
      </c>
      <c r="AG28" s="51">
        <v>1690</v>
      </c>
      <c r="AH28" s="52">
        <v>1670.04</v>
      </c>
      <c r="AI28" s="48">
        <f t="shared" si="20"/>
        <v>98.818934911242607</v>
      </c>
      <c r="AJ28" s="51">
        <v>1930</v>
      </c>
      <c r="AK28" s="52">
        <v>1211.2000000000003</v>
      </c>
      <c r="AL28" s="48">
        <f t="shared" si="21"/>
        <v>62.756476683937834</v>
      </c>
      <c r="AM28" s="51">
        <v>1280</v>
      </c>
      <c r="AN28" s="52">
        <v>950.68000000000018</v>
      </c>
      <c r="AO28" s="48">
        <f t="shared" si="22"/>
        <v>74.271875000000009</v>
      </c>
      <c r="AP28" s="51">
        <v>3773</v>
      </c>
      <c r="AQ28" s="52">
        <v>642.68000000000006</v>
      </c>
      <c r="AR28" s="48">
        <f t="shared" si="23"/>
        <v>17.033660217333686</v>
      </c>
      <c r="AS28" s="51">
        <v>372</v>
      </c>
      <c r="AT28" s="52">
        <v>360.48</v>
      </c>
      <c r="AU28" s="48">
        <f t="shared" si="24"/>
        <v>96.903225806451616</v>
      </c>
      <c r="AY28" s="48"/>
      <c r="AZ28" s="35">
        <v>19</v>
      </c>
      <c r="BA28" s="36" t="s">
        <v>38</v>
      </c>
      <c r="BB28" s="53">
        <v>0</v>
      </c>
      <c r="BC28" s="54">
        <v>0</v>
      </c>
      <c r="BD28" s="56" t="s">
        <v>22</v>
      </c>
      <c r="BE28" s="51">
        <v>131</v>
      </c>
      <c r="BF28" s="54">
        <v>0</v>
      </c>
      <c r="BG28" s="48">
        <f t="shared" si="11"/>
        <v>0</v>
      </c>
    </row>
    <row r="29" spans="1:59" x14ac:dyDescent="0.25">
      <c r="A29" s="35">
        <v>20</v>
      </c>
      <c r="B29" s="36" t="s">
        <v>39</v>
      </c>
      <c r="C29" s="37">
        <v>1500</v>
      </c>
      <c r="D29" s="38">
        <v>506</v>
      </c>
      <c r="E29" s="39">
        <f t="shared" si="17"/>
        <v>33.733333333333334</v>
      </c>
      <c r="F29" s="40">
        <v>6500</v>
      </c>
      <c r="G29" s="40">
        <v>3117</v>
      </c>
      <c r="H29" s="41">
        <f t="shared" si="1"/>
        <v>47.95384615384615</v>
      </c>
      <c r="I29" s="42">
        <v>4500</v>
      </c>
      <c r="J29" s="40">
        <v>2790.35</v>
      </c>
      <c r="K29" s="39">
        <f t="shared" si="12"/>
        <v>62.007777777777775</v>
      </c>
      <c r="L29" s="43">
        <v>6123</v>
      </c>
      <c r="M29" s="44">
        <v>8602.15</v>
      </c>
      <c r="N29" s="39">
        <f t="shared" si="13"/>
        <v>140.48913931079537</v>
      </c>
      <c r="O29" s="45">
        <v>26000</v>
      </c>
      <c r="P29" s="45">
        <v>20713</v>
      </c>
      <c r="Q29" s="46">
        <f t="shared" si="2"/>
        <v>79.66538461538461</v>
      </c>
      <c r="R29" s="47">
        <v>19500</v>
      </c>
      <c r="S29" s="47">
        <v>20937</v>
      </c>
      <c r="T29" s="48">
        <f t="shared" si="14"/>
        <v>107.36923076923077</v>
      </c>
      <c r="U29" s="49">
        <v>20999.999999999996</v>
      </c>
      <c r="V29" s="47">
        <v>17726</v>
      </c>
      <c r="W29" s="46">
        <f t="shared" si="15"/>
        <v>84.409523809523819</v>
      </c>
      <c r="X29" s="50">
        <v>23000</v>
      </c>
      <c r="Y29" s="50">
        <v>7943.7000000000007</v>
      </c>
      <c r="Z29" s="46">
        <f t="shared" si="3"/>
        <v>34.537826086956528</v>
      </c>
      <c r="AA29" s="51">
        <v>3930</v>
      </c>
      <c r="AB29" s="52">
        <v>4898</v>
      </c>
      <c r="AC29" s="46">
        <f t="shared" si="18"/>
        <v>124.63104325699746</v>
      </c>
      <c r="AD29" s="50">
        <v>8040</v>
      </c>
      <c r="AE29" s="50">
        <v>8227.52</v>
      </c>
      <c r="AF29" s="48">
        <f t="shared" si="19"/>
        <v>102.33233830845772</v>
      </c>
      <c r="AG29" s="51">
        <v>8000</v>
      </c>
      <c r="AH29" s="52">
        <v>7676.4000000000024</v>
      </c>
      <c r="AI29" s="48">
        <f t="shared" si="20"/>
        <v>95.955000000000041</v>
      </c>
      <c r="AJ29" s="51">
        <v>7570</v>
      </c>
      <c r="AK29" s="52">
        <v>7223.7</v>
      </c>
      <c r="AL29" s="48">
        <f t="shared" si="21"/>
        <v>95.425363276089826</v>
      </c>
      <c r="AM29" s="51">
        <v>9906</v>
      </c>
      <c r="AN29" s="52">
        <v>9201.1</v>
      </c>
      <c r="AO29" s="48">
        <f t="shared" si="22"/>
        <v>92.884110640016161</v>
      </c>
      <c r="AP29" s="51">
        <v>8347</v>
      </c>
      <c r="AQ29" s="52">
        <v>6798.1599999999989</v>
      </c>
      <c r="AR29" s="48">
        <f t="shared" si="23"/>
        <v>81.444351263927146</v>
      </c>
      <c r="AS29" s="51">
        <v>4839</v>
      </c>
      <c r="AT29" s="52">
        <v>4822.6900000000005</v>
      </c>
      <c r="AU29" s="48">
        <f t="shared" si="24"/>
        <v>99.662946889853288</v>
      </c>
      <c r="AY29" s="48"/>
      <c r="AZ29" s="35">
        <v>20</v>
      </c>
      <c r="BA29" s="36" t="s">
        <v>39</v>
      </c>
      <c r="BB29" s="53">
        <v>0</v>
      </c>
      <c r="BC29" s="54">
        <v>0</v>
      </c>
      <c r="BD29" s="56" t="s">
        <v>22</v>
      </c>
      <c r="BE29" s="51">
        <v>212</v>
      </c>
      <c r="BF29" s="54">
        <v>98.199999999999989</v>
      </c>
      <c r="BG29" s="48">
        <f t="shared" si="11"/>
        <v>46.320754716981128</v>
      </c>
    </row>
    <row r="30" spans="1:59" x14ac:dyDescent="0.25">
      <c r="A30" s="35">
        <v>21</v>
      </c>
      <c r="B30" s="36" t="s">
        <v>40</v>
      </c>
      <c r="C30" s="37">
        <v>1300</v>
      </c>
      <c r="D30" s="38">
        <v>345</v>
      </c>
      <c r="E30" s="39">
        <f t="shared" si="17"/>
        <v>26.53846153846154</v>
      </c>
      <c r="F30" s="40">
        <v>1300</v>
      </c>
      <c r="G30" s="40">
        <v>1190</v>
      </c>
      <c r="H30" s="41">
        <f t="shared" si="1"/>
        <v>91.538461538461533</v>
      </c>
      <c r="I30" s="42">
        <v>1000</v>
      </c>
      <c r="J30" s="40">
        <v>746.95</v>
      </c>
      <c r="K30" s="39">
        <f t="shared" si="12"/>
        <v>74.694999999999993</v>
      </c>
      <c r="L30" s="43">
        <v>2726</v>
      </c>
      <c r="M30" s="44">
        <v>2036.84</v>
      </c>
      <c r="N30" s="39">
        <f t="shared" si="13"/>
        <v>74.719002201027138</v>
      </c>
      <c r="O30" s="45">
        <v>3000</v>
      </c>
      <c r="P30" s="45">
        <v>2440.56</v>
      </c>
      <c r="Q30" s="46">
        <f t="shared" si="2"/>
        <v>81.352000000000004</v>
      </c>
      <c r="R30" s="47">
        <v>3050</v>
      </c>
      <c r="S30" s="47">
        <v>3008</v>
      </c>
      <c r="T30" s="48">
        <f t="shared" si="14"/>
        <v>98.622950819672127</v>
      </c>
      <c r="U30" s="49">
        <v>3499.9999999999995</v>
      </c>
      <c r="V30" s="47">
        <v>2117</v>
      </c>
      <c r="W30" s="46">
        <f t="shared" si="15"/>
        <v>60.485714285714295</v>
      </c>
      <c r="X30" s="50">
        <v>4000</v>
      </c>
      <c r="Y30" s="50">
        <v>2255.7600000000002</v>
      </c>
      <c r="Z30" s="46">
        <f t="shared" si="3"/>
        <v>56.394000000000013</v>
      </c>
      <c r="AA30" s="51">
        <v>2486</v>
      </c>
      <c r="AB30" s="52">
        <v>707</v>
      </c>
      <c r="AC30" s="46">
        <f t="shared" si="18"/>
        <v>28.439259855189057</v>
      </c>
      <c r="AD30" s="50">
        <v>1520</v>
      </c>
      <c r="AE30" s="50">
        <v>1514</v>
      </c>
      <c r="AF30" s="48">
        <f t="shared" si="19"/>
        <v>99.60526315789474</v>
      </c>
      <c r="AG30" s="51">
        <v>2500</v>
      </c>
      <c r="AH30" s="52">
        <v>2282</v>
      </c>
      <c r="AI30" s="48">
        <f t="shared" si="20"/>
        <v>91.28</v>
      </c>
      <c r="AJ30" s="51">
        <v>1533</v>
      </c>
      <c r="AK30" s="52">
        <v>1532.9999999999998</v>
      </c>
      <c r="AL30" s="48">
        <f t="shared" si="21"/>
        <v>99.999999999999986</v>
      </c>
      <c r="AM30" s="51">
        <v>2030</v>
      </c>
      <c r="AN30" s="52">
        <v>1827.36</v>
      </c>
      <c r="AO30" s="48">
        <f t="shared" si="22"/>
        <v>90.017733990147775</v>
      </c>
      <c r="AP30" s="51">
        <v>1198</v>
      </c>
      <c r="AQ30" s="52">
        <v>1205.8400000000001</v>
      </c>
      <c r="AR30" s="48">
        <f t="shared" si="23"/>
        <v>100.65442404006679</v>
      </c>
      <c r="AS30" s="51">
        <v>819</v>
      </c>
      <c r="AT30" s="52">
        <v>743.46</v>
      </c>
      <c r="AU30" s="48">
        <f t="shared" si="24"/>
        <v>90.776556776556788</v>
      </c>
      <c r="AY30" s="48"/>
      <c r="AZ30" s="35">
        <v>21</v>
      </c>
      <c r="BA30" s="36" t="s">
        <v>40</v>
      </c>
      <c r="BB30" s="53">
        <v>0</v>
      </c>
      <c r="BC30" s="54">
        <v>0</v>
      </c>
      <c r="BD30" s="56" t="s">
        <v>22</v>
      </c>
      <c r="BE30" s="51">
        <v>291</v>
      </c>
      <c r="BF30" s="50">
        <v>3.48</v>
      </c>
      <c r="BG30" s="48">
        <f t="shared" si="11"/>
        <v>1.1958762886597938</v>
      </c>
    </row>
    <row r="31" spans="1:59" x14ac:dyDescent="0.25">
      <c r="A31" s="35">
        <v>22</v>
      </c>
      <c r="B31" s="36" t="s">
        <v>41</v>
      </c>
      <c r="C31" s="37">
        <v>1500</v>
      </c>
      <c r="D31" s="38">
        <v>470</v>
      </c>
      <c r="E31" s="39">
        <f t="shared" si="17"/>
        <v>31.333333333333336</v>
      </c>
      <c r="F31" s="62">
        <v>6500</v>
      </c>
      <c r="G31" s="40">
        <v>1214</v>
      </c>
      <c r="H31" s="41">
        <f t="shared" si="1"/>
        <v>18.676923076923078</v>
      </c>
      <c r="I31" s="63">
        <v>2200</v>
      </c>
      <c r="J31" s="40">
        <v>2083.1999999999998</v>
      </c>
      <c r="K31" s="39">
        <f t="shared" si="12"/>
        <v>94.690909090909088</v>
      </c>
      <c r="L31" s="43">
        <v>7207</v>
      </c>
      <c r="M31" s="44">
        <v>2696</v>
      </c>
      <c r="N31" s="39">
        <f t="shared" si="13"/>
        <v>37.408075482170112</v>
      </c>
      <c r="O31" s="45">
        <v>8300</v>
      </c>
      <c r="P31" s="45">
        <v>9349.48</v>
      </c>
      <c r="Q31" s="46">
        <f t="shared" si="2"/>
        <v>112.64433734939759</v>
      </c>
      <c r="R31" s="47">
        <v>3050</v>
      </c>
      <c r="S31" s="47">
        <v>4525</v>
      </c>
      <c r="T31" s="48">
        <f t="shared" si="14"/>
        <v>148.36065573770492</v>
      </c>
      <c r="U31" s="49">
        <v>5000</v>
      </c>
      <c r="V31" s="47">
        <v>2363</v>
      </c>
      <c r="W31" s="46">
        <f t="shared" si="15"/>
        <v>47.260000000000005</v>
      </c>
      <c r="X31" s="50">
        <v>7500</v>
      </c>
      <c r="Y31" s="50">
        <v>2303.3199999999997</v>
      </c>
      <c r="Z31" s="46">
        <f t="shared" si="3"/>
        <v>30.71093333333333</v>
      </c>
      <c r="AA31" s="51">
        <v>3450</v>
      </c>
      <c r="AB31" s="52">
        <v>3170.8</v>
      </c>
      <c r="AC31" s="46">
        <f t="shared" si="18"/>
        <v>91.907246376811599</v>
      </c>
      <c r="AD31" s="50">
        <v>4035</v>
      </c>
      <c r="AE31" s="50">
        <v>3777.7199999999993</v>
      </c>
      <c r="AF31" s="48">
        <f t="shared" si="19"/>
        <v>93.623791821561326</v>
      </c>
      <c r="AG31" s="51">
        <v>4200</v>
      </c>
      <c r="AH31" s="52">
        <v>4189.72</v>
      </c>
      <c r="AI31" s="48">
        <f t="shared" si="20"/>
        <v>99.755238095238099</v>
      </c>
      <c r="AJ31" s="51">
        <v>4300</v>
      </c>
      <c r="AK31" s="52">
        <v>3898.5</v>
      </c>
      <c r="AL31" s="48">
        <f t="shared" si="21"/>
        <v>90.662790697674424</v>
      </c>
      <c r="AM31" s="51">
        <v>3730</v>
      </c>
      <c r="AN31" s="52">
        <v>3344.1000000000004</v>
      </c>
      <c r="AO31" s="48">
        <f t="shared" si="22"/>
        <v>89.654155495978557</v>
      </c>
      <c r="AP31" s="51">
        <v>3159</v>
      </c>
      <c r="AQ31" s="52">
        <v>1939.28</v>
      </c>
      <c r="AR31" s="48">
        <f t="shared" si="23"/>
        <v>61.389047166824938</v>
      </c>
      <c r="AS31" s="51">
        <v>1188</v>
      </c>
      <c r="AT31" s="52">
        <v>1182.559</v>
      </c>
      <c r="AU31" s="48">
        <f t="shared" si="24"/>
        <v>99.54200336700336</v>
      </c>
      <c r="AY31" s="48"/>
      <c r="AZ31" s="35">
        <v>22</v>
      </c>
      <c r="BA31" s="36" t="s">
        <v>41</v>
      </c>
      <c r="BB31" s="53">
        <v>29</v>
      </c>
      <c r="BC31" s="54">
        <v>29</v>
      </c>
      <c r="BD31" s="48">
        <f t="shared" si="16"/>
        <v>100</v>
      </c>
      <c r="BE31" s="51">
        <v>451</v>
      </c>
      <c r="BF31" s="50">
        <v>336.40000000000003</v>
      </c>
      <c r="BG31" s="48">
        <f t="shared" si="11"/>
        <v>74.589800443458984</v>
      </c>
    </row>
    <row r="32" spans="1:59" x14ac:dyDescent="0.25">
      <c r="A32" s="35">
        <v>23</v>
      </c>
      <c r="B32" s="36" t="s">
        <v>42</v>
      </c>
      <c r="C32" s="37">
        <v>1500</v>
      </c>
      <c r="D32" s="38">
        <v>192</v>
      </c>
      <c r="E32" s="39">
        <f t="shared" si="17"/>
        <v>12.8</v>
      </c>
      <c r="F32" s="62">
        <v>1500</v>
      </c>
      <c r="G32" s="40">
        <v>1356</v>
      </c>
      <c r="H32" s="41">
        <f t="shared" si="1"/>
        <v>90.4</v>
      </c>
      <c r="I32" s="63">
        <v>2000</v>
      </c>
      <c r="J32" s="40">
        <v>1117</v>
      </c>
      <c r="K32" s="39">
        <f t="shared" si="12"/>
        <v>55.85</v>
      </c>
      <c r="L32" s="43">
        <v>2485</v>
      </c>
      <c r="M32" s="44">
        <v>1164.58</v>
      </c>
      <c r="N32" s="39">
        <f t="shared" si="13"/>
        <v>46.864386317907439</v>
      </c>
      <c r="O32" s="45">
        <v>2500</v>
      </c>
      <c r="P32" s="45">
        <v>1948.72</v>
      </c>
      <c r="Q32" s="46">
        <f t="shared" si="2"/>
        <v>77.948799999999991</v>
      </c>
      <c r="R32" s="47">
        <v>2000</v>
      </c>
      <c r="S32" s="47">
        <v>1755</v>
      </c>
      <c r="T32" s="48">
        <f t="shared" si="14"/>
        <v>87.75</v>
      </c>
      <c r="U32" s="49">
        <v>1800</v>
      </c>
      <c r="V32" s="47">
        <v>529</v>
      </c>
      <c r="W32" s="46">
        <f t="shared" si="15"/>
        <v>29.388888888888886</v>
      </c>
      <c r="X32" s="50">
        <v>2000</v>
      </c>
      <c r="Y32" s="50">
        <v>823.2</v>
      </c>
      <c r="Z32" s="46">
        <f t="shared" si="3"/>
        <v>41.160000000000004</v>
      </c>
      <c r="AA32" s="51">
        <v>1122</v>
      </c>
      <c r="AB32" s="52">
        <v>1103.68</v>
      </c>
      <c r="AC32" s="46">
        <f t="shared" si="18"/>
        <v>98.367201426024963</v>
      </c>
      <c r="AD32" s="50">
        <v>2195</v>
      </c>
      <c r="AE32" s="50">
        <v>2135.2399999999998</v>
      </c>
      <c r="AF32" s="48">
        <f t="shared" si="19"/>
        <v>97.277448747152604</v>
      </c>
      <c r="AG32" s="51">
        <v>1800</v>
      </c>
      <c r="AH32" s="52">
        <v>1799.9999999999998</v>
      </c>
      <c r="AI32" s="48">
        <f t="shared" si="20"/>
        <v>99.999999999999986</v>
      </c>
      <c r="AJ32" s="51">
        <v>2320</v>
      </c>
      <c r="AK32" s="52">
        <v>2280.7600000000002</v>
      </c>
      <c r="AL32" s="48">
        <f t="shared" si="21"/>
        <v>98.308620689655186</v>
      </c>
      <c r="AM32" s="51">
        <v>2610</v>
      </c>
      <c r="AN32" s="52">
        <v>2112.1800000000003</v>
      </c>
      <c r="AO32" s="48">
        <f t="shared" si="22"/>
        <v>80.926436781609198</v>
      </c>
      <c r="AP32" s="51">
        <v>2593</v>
      </c>
      <c r="AQ32" s="52">
        <v>1592.8</v>
      </c>
      <c r="AR32" s="48">
        <f t="shared" si="23"/>
        <v>61.426918627072894</v>
      </c>
      <c r="AS32" s="51">
        <v>743</v>
      </c>
      <c r="AT32" s="52">
        <v>738</v>
      </c>
      <c r="AU32" s="48">
        <f t="shared" si="24"/>
        <v>99.327052489905782</v>
      </c>
      <c r="AY32" s="48"/>
      <c r="AZ32" s="35">
        <v>23</v>
      </c>
      <c r="BA32" s="36" t="s">
        <v>42</v>
      </c>
      <c r="BB32" s="53">
        <v>0</v>
      </c>
      <c r="BC32" s="54">
        <v>0</v>
      </c>
      <c r="BD32" s="56" t="s">
        <v>22</v>
      </c>
      <c r="BE32" s="51">
        <v>299</v>
      </c>
      <c r="BF32" s="50">
        <v>12.48</v>
      </c>
      <c r="BG32" s="48">
        <f t="shared" si="11"/>
        <v>4.1739130434782616</v>
      </c>
    </row>
    <row r="33" spans="1:59" x14ac:dyDescent="0.25">
      <c r="A33" s="35">
        <v>24</v>
      </c>
      <c r="B33" s="36" t="s">
        <v>43</v>
      </c>
      <c r="C33" s="37"/>
      <c r="D33" s="38"/>
      <c r="E33" s="39"/>
      <c r="F33" s="62"/>
      <c r="G33" s="40"/>
      <c r="H33" s="41"/>
      <c r="I33" s="63"/>
      <c r="J33" s="40"/>
      <c r="K33" s="39"/>
      <c r="L33" s="43"/>
      <c r="M33" s="44"/>
      <c r="N33" s="39"/>
      <c r="O33" s="67" t="s">
        <v>22</v>
      </c>
      <c r="P33" s="67" t="s">
        <v>22</v>
      </c>
      <c r="Q33" s="68" t="s">
        <v>22</v>
      </c>
      <c r="R33" s="67" t="s">
        <v>22</v>
      </c>
      <c r="S33" s="67" t="s">
        <v>22</v>
      </c>
      <c r="T33" s="69" t="s">
        <v>22</v>
      </c>
      <c r="U33" s="70" t="s">
        <v>22</v>
      </c>
      <c r="V33" s="67" t="s">
        <v>22</v>
      </c>
      <c r="W33" s="68" t="s">
        <v>22</v>
      </c>
      <c r="X33" s="50">
        <v>500</v>
      </c>
      <c r="Y33" s="50">
        <v>0</v>
      </c>
      <c r="Z33" s="68" t="s">
        <v>22</v>
      </c>
      <c r="AA33" s="51">
        <v>35</v>
      </c>
      <c r="AB33" s="52">
        <v>56</v>
      </c>
      <c r="AC33" s="46">
        <f t="shared" si="18"/>
        <v>160</v>
      </c>
      <c r="AD33" s="50">
        <v>164</v>
      </c>
      <c r="AE33" s="50">
        <v>156.44</v>
      </c>
      <c r="AF33" s="48">
        <f t="shared" si="19"/>
        <v>95.390243902439025</v>
      </c>
      <c r="AG33" s="51">
        <v>110</v>
      </c>
      <c r="AH33" s="52">
        <v>109.56000000000002</v>
      </c>
      <c r="AI33" s="48">
        <f t="shared" si="20"/>
        <v>99.600000000000009</v>
      </c>
      <c r="AJ33" s="51">
        <v>130</v>
      </c>
      <c r="AK33" s="52">
        <v>103.63999999999999</v>
      </c>
      <c r="AL33" s="48">
        <f t="shared" si="21"/>
        <v>79.723076923076903</v>
      </c>
      <c r="AM33" s="51">
        <v>130</v>
      </c>
      <c r="AN33" s="52">
        <v>107</v>
      </c>
      <c r="AO33" s="48">
        <f t="shared" si="22"/>
        <v>82.307692307692307</v>
      </c>
      <c r="AP33" s="51">
        <v>153</v>
      </c>
      <c r="AQ33" s="52">
        <v>127</v>
      </c>
      <c r="AR33" s="48">
        <f t="shared" si="23"/>
        <v>83.006535947712422</v>
      </c>
      <c r="AS33" s="51">
        <v>156</v>
      </c>
      <c r="AT33" s="52">
        <v>150.4</v>
      </c>
      <c r="AU33" s="48">
        <f t="shared" si="24"/>
        <v>96.410256410256409</v>
      </c>
      <c r="AY33" s="48"/>
      <c r="AZ33" s="35">
        <v>24</v>
      </c>
      <c r="BA33" s="36" t="s">
        <v>43</v>
      </c>
      <c r="BB33" s="53">
        <v>0</v>
      </c>
      <c r="BC33" s="54">
        <v>0</v>
      </c>
      <c r="BD33" s="56" t="s">
        <v>22</v>
      </c>
      <c r="BE33" s="51">
        <v>7</v>
      </c>
      <c r="BF33" s="54">
        <v>0</v>
      </c>
      <c r="BG33" s="48">
        <f t="shared" si="11"/>
        <v>0</v>
      </c>
    </row>
    <row r="34" spans="1:59" x14ac:dyDescent="0.25">
      <c r="A34" s="35">
        <v>25</v>
      </c>
      <c r="B34" s="36" t="s">
        <v>44</v>
      </c>
      <c r="C34" s="37">
        <v>1500</v>
      </c>
      <c r="D34" s="38">
        <v>331</v>
      </c>
      <c r="E34" s="39">
        <f t="shared" si="17"/>
        <v>22.066666666666666</v>
      </c>
      <c r="F34" s="62">
        <v>1500</v>
      </c>
      <c r="G34" s="40">
        <v>649</v>
      </c>
      <c r="H34" s="41">
        <f t="shared" si="1"/>
        <v>43.266666666666666</v>
      </c>
      <c r="I34" s="63">
        <v>330</v>
      </c>
      <c r="J34" s="40">
        <v>418</v>
      </c>
      <c r="K34" s="39">
        <f t="shared" si="12"/>
        <v>126.66666666666666</v>
      </c>
      <c r="L34" s="43">
        <v>2716</v>
      </c>
      <c r="M34" s="44">
        <v>1313.5</v>
      </c>
      <c r="N34" s="39">
        <f t="shared" si="13"/>
        <v>48.361561119293079</v>
      </c>
      <c r="O34" s="45">
        <v>2600</v>
      </c>
      <c r="P34" s="45">
        <v>1635.5</v>
      </c>
      <c r="Q34" s="46">
        <f t="shared" si="2"/>
        <v>62.903846153846153</v>
      </c>
      <c r="R34" s="47">
        <v>1600</v>
      </c>
      <c r="S34" s="47">
        <v>1918</v>
      </c>
      <c r="T34" s="48">
        <f t="shared" si="14"/>
        <v>119.875</v>
      </c>
      <c r="U34" s="49">
        <v>2700</v>
      </c>
      <c r="V34" s="47">
        <v>1062.8600000000001</v>
      </c>
      <c r="W34" s="46">
        <f t="shared" ref="W34:W44" si="25">(V34/U34)*100</f>
        <v>39.36518518518519</v>
      </c>
      <c r="X34" s="50">
        <v>1900</v>
      </c>
      <c r="Y34" s="50">
        <v>1059.78</v>
      </c>
      <c r="Z34" s="46">
        <f t="shared" ref="Z34:Z44" si="26">(Y34/X34)*100</f>
        <v>55.777894736842107</v>
      </c>
      <c r="AA34" s="51">
        <v>1215</v>
      </c>
      <c r="AB34" s="52">
        <v>1201.54</v>
      </c>
      <c r="AC34" s="46">
        <f t="shared" si="18"/>
        <v>98.892181069958838</v>
      </c>
      <c r="AD34" s="50">
        <v>1093</v>
      </c>
      <c r="AE34" s="50">
        <v>1019</v>
      </c>
      <c r="AF34" s="48">
        <f t="shared" si="19"/>
        <v>93.229643183897522</v>
      </c>
      <c r="AG34" s="51">
        <v>750</v>
      </c>
      <c r="AH34" s="52">
        <v>750</v>
      </c>
      <c r="AI34" s="48">
        <f t="shared" si="20"/>
        <v>100</v>
      </c>
      <c r="AJ34" s="51">
        <v>1120</v>
      </c>
      <c r="AK34" s="52">
        <v>821.19999999999993</v>
      </c>
      <c r="AL34" s="48">
        <f t="shared" si="21"/>
        <v>73.321428571428569</v>
      </c>
      <c r="AM34" s="51">
        <v>1200</v>
      </c>
      <c r="AN34" s="52">
        <v>864.68</v>
      </c>
      <c r="AO34" s="48">
        <f t="shared" si="22"/>
        <v>72.056666666666658</v>
      </c>
      <c r="AP34" s="51">
        <v>1330</v>
      </c>
      <c r="AQ34" s="52">
        <v>759.32</v>
      </c>
      <c r="AR34" s="48">
        <f t="shared" si="23"/>
        <v>57.091729323308272</v>
      </c>
      <c r="AS34" s="51">
        <v>455</v>
      </c>
      <c r="AT34" s="52">
        <v>448.6</v>
      </c>
      <c r="AU34" s="48">
        <f t="shared" si="24"/>
        <v>98.593406593406598</v>
      </c>
      <c r="AY34" s="48"/>
      <c r="AZ34" s="35">
        <v>25</v>
      </c>
      <c r="BA34" s="36" t="s">
        <v>44</v>
      </c>
      <c r="BB34" s="53">
        <v>0</v>
      </c>
      <c r="BC34" s="54">
        <v>0</v>
      </c>
      <c r="BD34" s="56" t="s">
        <v>22</v>
      </c>
      <c r="BE34" s="51">
        <v>515</v>
      </c>
      <c r="BF34" s="54">
        <v>32</v>
      </c>
      <c r="BG34" s="48">
        <f t="shared" si="11"/>
        <v>6.2135922330097086</v>
      </c>
    </row>
    <row r="35" spans="1:59" x14ac:dyDescent="0.25">
      <c r="A35" s="35">
        <v>26</v>
      </c>
      <c r="B35" s="36" t="s">
        <v>45</v>
      </c>
      <c r="C35" s="37">
        <v>1500</v>
      </c>
      <c r="D35" s="38">
        <v>99</v>
      </c>
      <c r="E35" s="39">
        <f t="shared" si="17"/>
        <v>6.6000000000000005</v>
      </c>
      <c r="F35" s="62">
        <v>1500</v>
      </c>
      <c r="G35" s="40">
        <v>829</v>
      </c>
      <c r="H35" s="41">
        <f t="shared" si="1"/>
        <v>55.266666666666666</v>
      </c>
      <c r="I35" s="63">
        <v>10000</v>
      </c>
      <c r="J35" s="40">
        <v>1046.3</v>
      </c>
      <c r="K35" s="39">
        <f t="shared" si="12"/>
        <v>10.463000000000001</v>
      </c>
      <c r="L35" s="43">
        <v>3217</v>
      </c>
      <c r="M35" s="44">
        <v>1575.5</v>
      </c>
      <c r="N35" s="39">
        <f t="shared" si="13"/>
        <v>48.97419956481194</v>
      </c>
      <c r="O35" s="45">
        <v>4000</v>
      </c>
      <c r="P35" s="45">
        <v>4480.33</v>
      </c>
      <c r="Q35" s="46">
        <f t="shared" si="2"/>
        <v>112.00825</v>
      </c>
      <c r="R35" s="47">
        <v>6850</v>
      </c>
      <c r="S35" s="47">
        <v>6799</v>
      </c>
      <c r="T35" s="48">
        <f t="shared" si="14"/>
        <v>99.255474452554751</v>
      </c>
      <c r="U35" s="49">
        <v>7800</v>
      </c>
      <c r="V35" s="47">
        <v>2829.34</v>
      </c>
      <c r="W35" s="46">
        <f t="shared" si="25"/>
        <v>36.273589743589746</v>
      </c>
      <c r="X35" s="50">
        <v>3800</v>
      </c>
      <c r="Y35" s="50">
        <v>1876.8400000000001</v>
      </c>
      <c r="Z35" s="46">
        <f t="shared" si="26"/>
        <v>49.390526315789479</v>
      </c>
      <c r="AA35" s="51">
        <v>1777</v>
      </c>
      <c r="AB35" s="52">
        <v>1584.6799999999998</v>
      </c>
      <c r="AC35" s="46">
        <f t="shared" si="18"/>
        <v>89.177265053460872</v>
      </c>
      <c r="AD35" s="50">
        <v>1551</v>
      </c>
      <c r="AE35" s="50">
        <v>1421.7200000000003</v>
      </c>
      <c r="AF35" s="48">
        <f t="shared" si="19"/>
        <v>91.664732430689895</v>
      </c>
      <c r="AG35" s="51">
        <v>2200</v>
      </c>
      <c r="AH35" s="52">
        <v>2129.84</v>
      </c>
      <c r="AI35" s="48">
        <f t="shared" si="20"/>
        <v>96.810909090909107</v>
      </c>
      <c r="AJ35" s="51">
        <v>2380</v>
      </c>
      <c r="AK35" s="52">
        <v>2077.36</v>
      </c>
      <c r="AL35" s="48">
        <f t="shared" si="21"/>
        <v>87.284033613445388</v>
      </c>
      <c r="AM35" s="51">
        <v>2080</v>
      </c>
      <c r="AN35" s="52">
        <v>1414.32</v>
      </c>
      <c r="AO35" s="48">
        <f t="shared" si="22"/>
        <v>67.996153846153845</v>
      </c>
      <c r="AP35" s="51">
        <v>1620</v>
      </c>
      <c r="AQ35" s="52">
        <v>1358.4</v>
      </c>
      <c r="AR35" s="48">
        <f t="shared" si="23"/>
        <v>83.851851851851862</v>
      </c>
      <c r="AS35" s="51">
        <v>819</v>
      </c>
      <c r="AT35" s="52">
        <v>813.86500000000001</v>
      </c>
      <c r="AU35" s="48">
        <f t="shared" si="24"/>
        <v>99.373015873015873</v>
      </c>
      <c r="AY35" s="48"/>
      <c r="AZ35" s="35">
        <v>26</v>
      </c>
      <c r="BA35" s="36" t="s">
        <v>45</v>
      </c>
      <c r="BB35" s="53">
        <v>0</v>
      </c>
      <c r="BC35" s="54">
        <v>0</v>
      </c>
      <c r="BD35" s="56" t="s">
        <v>22</v>
      </c>
      <c r="BE35" s="51">
        <v>778</v>
      </c>
      <c r="BF35" s="50">
        <v>241.6</v>
      </c>
      <c r="BG35" s="48">
        <f t="shared" si="11"/>
        <v>31.053984575835475</v>
      </c>
    </row>
    <row r="36" spans="1:59" x14ac:dyDescent="0.25">
      <c r="A36" s="35">
        <v>27</v>
      </c>
      <c r="B36" s="36" t="s">
        <v>46</v>
      </c>
      <c r="C36" s="37">
        <v>7550</v>
      </c>
      <c r="D36" s="38">
        <v>1582</v>
      </c>
      <c r="E36" s="39">
        <f t="shared" si="17"/>
        <v>20.953642384105962</v>
      </c>
      <c r="F36" s="62">
        <v>12550</v>
      </c>
      <c r="G36" s="40">
        <v>4494</v>
      </c>
      <c r="H36" s="41">
        <f t="shared" si="1"/>
        <v>35.808764940239044</v>
      </c>
      <c r="I36" s="63">
        <v>25000.000000000004</v>
      </c>
      <c r="J36" s="40">
        <v>7749.1</v>
      </c>
      <c r="K36" s="39">
        <f t="shared" si="12"/>
        <v>30.996399999999998</v>
      </c>
      <c r="L36" s="43">
        <v>27770</v>
      </c>
      <c r="M36" s="44">
        <v>10121.85</v>
      </c>
      <c r="N36" s="39">
        <f t="shared" si="13"/>
        <v>36.448865682391066</v>
      </c>
      <c r="O36" s="45">
        <v>30000</v>
      </c>
      <c r="P36" s="45">
        <v>26204.45</v>
      </c>
      <c r="Q36" s="46">
        <f t="shared" si="2"/>
        <v>87.348166666666671</v>
      </c>
      <c r="R36" s="47">
        <v>18000</v>
      </c>
      <c r="S36" s="47">
        <v>23299</v>
      </c>
      <c r="T36" s="48">
        <f t="shared" si="14"/>
        <v>129.43888888888887</v>
      </c>
      <c r="U36" s="49">
        <v>34510</v>
      </c>
      <c r="V36" s="47">
        <v>21545.049999999996</v>
      </c>
      <c r="W36" s="46">
        <f t="shared" si="25"/>
        <v>62.431324253839463</v>
      </c>
      <c r="X36" s="50">
        <v>34000</v>
      </c>
      <c r="Y36" s="50">
        <v>11543.72</v>
      </c>
      <c r="Z36" s="46">
        <f t="shared" si="26"/>
        <v>33.95211764705882</v>
      </c>
      <c r="AA36" s="51">
        <v>11588</v>
      </c>
      <c r="AB36" s="52">
        <v>11627.54</v>
      </c>
      <c r="AC36" s="46">
        <f t="shared" si="18"/>
        <v>100.34121505005177</v>
      </c>
      <c r="AD36" s="50">
        <v>12257</v>
      </c>
      <c r="AE36" s="50">
        <v>11939</v>
      </c>
      <c r="AF36" s="48">
        <f t="shared" si="19"/>
        <v>97.405564167414539</v>
      </c>
      <c r="AG36" s="51">
        <v>17500</v>
      </c>
      <c r="AH36" s="52">
        <v>17380.88</v>
      </c>
      <c r="AI36" s="48">
        <f t="shared" si="20"/>
        <v>99.319314285714285</v>
      </c>
      <c r="AJ36" s="51">
        <v>23490</v>
      </c>
      <c r="AK36" s="52">
        <v>15558.520000000002</v>
      </c>
      <c r="AL36" s="48">
        <f t="shared" si="21"/>
        <v>66.234653043848454</v>
      </c>
      <c r="AM36" s="51">
        <v>19670</v>
      </c>
      <c r="AN36" s="52">
        <v>16400.09</v>
      </c>
      <c r="AO36" s="48">
        <f t="shared" si="22"/>
        <v>83.376156583629893</v>
      </c>
      <c r="AP36" s="51">
        <v>25162</v>
      </c>
      <c r="AQ36" s="52">
        <v>15393.48</v>
      </c>
      <c r="AR36" s="48">
        <f t="shared" si="23"/>
        <v>61.177489865670452</v>
      </c>
      <c r="AS36" s="51">
        <v>5862</v>
      </c>
      <c r="AT36" s="52">
        <v>5830.9559999999992</v>
      </c>
      <c r="AU36" s="48">
        <f t="shared" si="24"/>
        <v>99.470419651995883</v>
      </c>
      <c r="AY36" s="48"/>
      <c r="AZ36" s="35">
        <v>27</v>
      </c>
      <c r="BA36" s="36" t="s">
        <v>46</v>
      </c>
      <c r="BB36" s="53">
        <v>14538</v>
      </c>
      <c r="BC36" s="54">
        <v>789</v>
      </c>
      <c r="BD36" s="48">
        <f t="shared" si="16"/>
        <v>5.4271564176640528</v>
      </c>
      <c r="BE36" s="51">
        <v>62266</v>
      </c>
      <c r="BF36" s="50">
        <v>8724.68</v>
      </c>
      <c r="BG36" s="48">
        <f t="shared" si="11"/>
        <v>14.01194873606784</v>
      </c>
    </row>
    <row r="37" spans="1:59" x14ac:dyDescent="0.25">
      <c r="A37" s="35">
        <v>28</v>
      </c>
      <c r="B37" s="36" t="s">
        <v>47</v>
      </c>
      <c r="C37" s="37">
        <v>1500</v>
      </c>
      <c r="D37" s="38">
        <v>255</v>
      </c>
      <c r="E37" s="39">
        <f t="shared" si="17"/>
        <v>17</v>
      </c>
      <c r="F37" s="62">
        <v>1500</v>
      </c>
      <c r="G37" s="40">
        <v>1279</v>
      </c>
      <c r="H37" s="41">
        <f t="shared" si="1"/>
        <v>85.266666666666666</v>
      </c>
      <c r="I37" s="63">
        <v>4000.0000000000005</v>
      </c>
      <c r="J37" s="40">
        <v>1789.6</v>
      </c>
      <c r="K37" s="39">
        <f t="shared" si="12"/>
        <v>44.739999999999988</v>
      </c>
      <c r="L37" s="43">
        <v>5352</v>
      </c>
      <c r="M37" s="44">
        <v>4245.6000000000004</v>
      </c>
      <c r="N37" s="39">
        <f t="shared" si="13"/>
        <v>79.327354260089692</v>
      </c>
      <c r="O37" s="45">
        <v>8000</v>
      </c>
      <c r="P37" s="45">
        <v>7159.39</v>
      </c>
      <c r="Q37" s="46">
        <f t="shared" si="2"/>
        <v>89.492374999999996</v>
      </c>
      <c r="R37" s="45">
        <v>4250</v>
      </c>
      <c r="S37" s="45">
        <v>4305</v>
      </c>
      <c r="T37" s="48">
        <f t="shared" si="14"/>
        <v>101.29411764705883</v>
      </c>
      <c r="U37" s="59">
        <v>5000</v>
      </c>
      <c r="V37" s="45">
        <v>3327.12</v>
      </c>
      <c r="W37" s="46">
        <f t="shared" si="25"/>
        <v>66.542400000000001</v>
      </c>
      <c r="X37" s="50">
        <v>6500</v>
      </c>
      <c r="Y37" s="50">
        <v>2277.92</v>
      </c>
      <c r="Z37" s="46">
        <f t="shared" si="26"/>
        <v>35.044923076923077</v>
      </c>
      <c r="AA37" s="51">
        <v>4069</v>
      </c>
      <c r="AB37" s="52">
        <v>4317.46</v>
      </c>
      <c r="AC37" s="46">
        <f t="shared" si="18"/>
        <v>106.1061685917916</v>
      </c>
      <c r="AD37" s="50">
        <v>3703</v>
      </c>
      <c r="AE37" s="50">
        <v>3493.8</v>
      </c>
      <c r="AF37" s="48">
        <f t="shared" si="19"/>
        <v>94.350526600054025</v>
      </c>
      <c r="AG37" s="51">
        <v>4500</v>
      </c>
      <c r="AH37" s="52">
        <v>4464.5199999999995</v>
      </c>
      <c r="AI37" s="48">
        <f t="shared" si="20"/>
        <v>99.211555555555549</v>
      </c>
      <c r="AJ37" s="51">
        <v>5000</v>
      </c>
      <c r="AK37" s="52">
        <v>3880.9999999999995</v>
      </c>
      <c r="AL37" s="48">
        <f t="shared" si="21"/>
        <v>77.61999999999999</v>
      </c>
      <c r="AM37" s="51">
        <v>2900</v>
      </c>
      <c r="AN37" s="52">
        <v>2741.48</v>
      </c>
      <c r="AO37" s="48">
        <f t="shared" si="22"/>
        <v>94.533793103448275</v>
      </c>
      <c r="AP37" s="51">
        <v>3340</v>
      </c>
      <c r="AQ37" s="52">
        <v>2041.8</v>
      </c>
      <c r="AR37" s="48">
        <f t="shared" si="23"/>
        <v>61.131736526946099</v>
      </c>
      <c r="AS37" s="51">
        <v>1163</v>
      </c>
      <c r="AT37" s="52">
        <v>1156.1999999999998</v>
      </c>
      <c r="AU37" s="48">
        <f t="shared" si="24"/>
        <v>99.415305245055876</v>
      </c>
      <c r="AY37" s="48"/>
      <c r="AZ37" s="35">
        <v>28</v>
      </c>
      <c r="BA37" s="36" t="s">
        <v>47</v>
      </c>
      <c r="BB37" s="53">
        <v>0</v>
      </c>
      <c r="BC37" s="54">
        <v>0</v>
      </c>
      <c r="BD37" s="56" t="s">
        <v>22</v>
      </c>
      <c r="BE37" s="51">
        <v>112</v>
      </c>
      <c r="BF37" s="50">
        <v>62</v>
      </c>
      <c r="BG37" s="48">
        <f t="shared" si="11"/>
        <v>55.357142857142861</v>
      </c>
    </row>
    <row r="38" spans="1:59" x14ac:dyDescent="0.25">
      <c r="A38" s="35">
        <v>29</v>
      </c>
      <c r="B38" s="36" t="s">
        <v>48</v>
      </c>
      <c r="C38" s="37">
        <v>1000</v>
      </c>
      <c r="D38" s="38">
        <v>39</v>
      </c>
      <c r="E38" s="39">
        <f>(D38/C38)*100</f>
        <v>3.9</v>
      </c>
      <c r="F38" s="40">
        <v>1000</v>
      </c>
      <c r="G38" s="40">
        <v>432</v>
      </c>
      <c r="H38" s="41">
        <f>(G38/F38)*100</f>
        <v>43.2</v>
      </c>
      <c r="I38" s="42">
        <v>300</v>
      </c>
      <c r="J38" s="40">
        <v>278</v>
      </c>
      <c r="K38" s="39">
        <f>(J38/I38)*100</f>
        <v>92.666666666666657</v>
      </c>
      <c r="L38" s="43">
        <v>792</v>
      </c>
      <c r="M38" s="44">
        <v>76</v>
      </c>
      <c r="N38" s="39">
        <f>(M38/L38)*100</f>
        <v>9.5959595959595951</v>
      </c>
      <c r="O38" s="45">
        <v>1000</v>
      </c>
      <c r="P38" s="45">
        <v>657</v>
      </c>
      <c r="Q38" s="46">
        <f>(P38/O38)*100</f>
        <v>65.7</v>
      </c>
      <c r="R38" s="47">
        <v>1100</v>
      </c>
      <c r="S38" s="45">
        <v>915</v>
      </c>
      <c r="T38" s="48">
        <f>(S38/R38)*100</f>
        <v>83.181818181818173</v>
      </c>
      <c r="U38" s="49">
        <v>1500</v>
      </c>
      <c r="V38" s="45">
        <v>715</v>
      </c>
      <c r="W38" s="46">
        <f>(V38/U38)*100</f>
        <v>47.666666666666671</v>
      </c>
      <c r="X38" s="50">
        <v>1500</v>
      </c>
      <c r="Y38" s="50">
        <v>1034</v>
      </c>
      <c r="Z38" s="46">
        <f t="shared" si="26"/>
        <v>68.933333333333337</v>
      </c>
      <c r="AA38" s="51">
        <v>353</v>
      </c>
      <c r="AB38" s="52">
        <v>414</v>
      </c>
      <c r="AC38" s="46">
        <f t="shared" si="18"/>
        <v>117.28045325779037</v>
      </c>
      <c r="AD38" s="50">
        <v>1387</v>
      </c>
      <c r="AE38" s="50">
        <v>1256</v>
      </c>
      <c r="AF38" s="48">
        <f t="shared" si="19"/>
        <v>90.555155010814701</v>
      </c>
      <c r="AG38" s="51">
        <v>1200</v>
      </c>
      <c r="AH38" s="52">
        <v>1100.1600000000001</v>
      </c>
      <c r="AI38" s="48">
        <f t="shared" si="20"/>
        <v>91.68</v>
      </c>
      <c r="AJ38" s="51">
        <v>1560</v>
      </c>
      <c r="AK38" s="52">
        <v>1559.9999999999998</v>
      </c>
      <c r="AL38" s="48">
        <f t="shared" si="21"/>
        <v>99.999999999999986</v>
      </c>
      <c r="AM38" s="51">
        <v>470</v>
      </c>
      <c r="AN38" s="52">
        <v>453.48</v>
      </c>
      <c r="AO38" s="48">
        <f t="shared" si="22"/>
        <v>96.485106382978728</v>
      </c>
      <c r="AP38" s="51">
        <v>692</v>
      </c>
      <c r="AQ38" s="52">
        <v>199.6</v>
      </c>
      <c r="AR38" s="48">
        <f t="shared" si="23"/>
        <v>28.843930635838149</v>
      </c>
      <c r="AS38" s="51">
        <v>267</v>
      </c>
      <c r="AT38" s="52">
        <v>261.8</v>
      </c>
      <c r="AU38" s="48">
        <f t="shared" si="24"/>
        <v>98.052434456928836</v>
      </c>
      <c r="AY38" s="48"/>
      <c r="AZ38" s="35">
        <v>29</v>
      </c>
      <c r="BA38" s="36" t="s">
        <v>48</v>
      </c>
      <c r="BB38" s="53">
        <v>0</v>
      </c>
      <c r="BC38" s="54">
        <v>0</v>
      </c>
      <c r="BD38" s="56" t="s">
        <v>22</v>
      </c>
      <c r="BE38" s="51">
        <v>3</v>
      </c>
      <c r="BF38" s="54">
        <v>0</v>
      </c>
      <c r="BG38" s="48">
        <f t="shared" si="11"/>
        <v>0</v>
      </c>
    </row>
    <row r="39" spans="1:59" x14ac:dyDescent="0.25">
      <c r="A39" s="35">
        <v>30</v>
      </c>
      <c r="B39" s="36" t="s">
        <v>49</v>
      </c>
      <c r="C39" s="37">
        <v>500</v>
      </c>
      <c r="D39" s="38">
        <v>49</v>
      </c>
      <c r="E39" s="39">
        <f>(D39/C39)*100</f>
        <v>9.8000000000000007</v>
      </c>
      <c r="F39" s="62">
        <v>2500</v>
      </c>
      <c r="G39" s="40">
        <v>248</v>
      </c>
      <c r="H39" s="41">
        <f>(G39/F39)*100</f>
        <v>9.92</v>
      </c>
      <c r="I39" s="63">
        <v>5999.9999999999991</v>
      </c>
      <c r="J39" s="40">
        <v>506.6</v>
      </c>
      <c r="K39" s="39">
        <f>(J39/I39)*100</f>
        <v>8.4433333333333351</v>
      </c>
      <c r="L39" s="43">
        <v>4502</v>
      </c>
      <c r="M39" s="44">
        <v>580.88</v>
      </c>
      <c r="N39" s="39">
        <f>(M39/L39)*100</f>
        <v>12.902709906708129</v>
      </c>
      <c r="O39" s="45">
        <v>2700</v>
      </c>
      <c r="P39" s="45">
        <v>2120</v>
      </c>
      <c r="Q39" s="46">
        <f>(P39/O39)*100</f>
        <v>78.518518518518519</v>
      </c>
      <c r="R39" s="45">
        <v>1070</v>
      </c>
      <c r="S39" s="45">
        <v>1027</v>
      </c>
      <c r="T39" s="48">
        <f>(S39/R39)*100</f>
        <v>95.981308411214954</v>
      </c>
      <c r="U39" s="59">
        <v>1500</v>
      </c>
      <c r="V39" s="45">
        <v>456.4</v>
      </c>
      <c r="W39" s="46">
        <f>(V39/U39)*100</f>
        <v>30.426666666666662</v>
      </c>
      <c r="X39" s="50">
        <v>1500</v>
      </c>
      <c r="Y39" s="50">
        <v>417.28</v>
      </c>
      <c r="Z39" s="46">
        <f t="shared" si="26"/>
        <v>27.818666666666665</v>
      </c>
      <c r="AA39" s="51">
        <v>485</v>
      </c>
      <c r="AB39" s="52">
        <v>644.5</v>
      </c>
      <c r="AC39" s="46">
        <f t="shared" si="18"/>
        <v>132.88659793814432</v>
      </c>
      <c r="AD39" s="50">
        <v>813</v>
      </c>
      <c r="AE39" s="50">
        <v>856</v>
      </c>
      <c r="AF39" s="48">
        <f t="shared" si="19"/>
        <v>105.28905289052889</v>
      </c>
      <c r="AG39" s="51">
        <v>1400</v>
      </c>
      <c r="AH39" s="52">
        <v>1375.6899999999998</v>
      </c>
      <c r="AI39" s="48">
        <f t="shared" si="20"/>
        <v>98.26357142857141</v>
      </c>
      <c r="AJ39" s="51">
        <v>1620</v>
      </c>
      <c r="AK39" s="52">
        <v>1619.1</v>
      </c>
      <c r="AL39" s="48">
        <f t="shared" si="21"/>
        <v>99.944444444444429</v>
      </c>
      <c r="AM39" s="51">
        <v>1950</v>
      </c>
      <c r="AN39" s="52">
        <v>1600.8000000000002</v>
      </c>
      <c r="AO39" s="48">
        <f t="shared" si="22"/>
        <v>82.092307692307699</v>
      </c>
      <c r="AP39" s="51">
        <v>1229</v>
      </c>
      <c r="AQ39" s="52">
        <v>652</v>
      </c>
      <c r="AR39" s="48">
        <f t="shared" si="23"/>
        <v>53.051261187957685</v>
      </c>
      <c r="AS39" s="51">
        <v>540</v>
      </c>
      <c r="AT39" s="52">
        <v>534.70000000000005</v>
      </c>
      <c r="AU39" s="48">
        <f t="shared" si="24"/>
        <v>99.018518518518533</v>
      </c>
      <c r="AY39" s="48"/>
      <c r="AZ39" s="35">
        <v>30</v>
      </c>
      <c r="BA39" s="36" t="s">
        <v>49</v>
      </c>
      <c r="BB39" s="53">
        <v>0</v>
      </c>
      <c r="BC39" s="54">
        <v>0</v>
      </c>
      <c r="BD39" s="56" t="s">
        <v>22</v>
      </c>
      <c r="BE39" s="51">
        <v>178</v>
      </c>
      <c r="BF39" s="50">
        <v>24</v>
      </c>
      <c r="BG39" s="48">
        <f t="shared" si="11"/>
        <v>13.48314606741573</v>
      </c>
    </row>
    <row r="40" spans="1:59" x14ac:dyDescent="0.25">
      <c r="A40" s="35">
        <v>31</v>
      </c>
      <c r="B40" s="36" t="s">
        <v>50</v>
      </c>
      <c r="C40" s="37">
        <v>250</v>
      </c>
      <c r="D40" s="38">
        <v>0</v>
      </c>
      <c r="E40" s="39">
        <f t="shared" si="17"/>
        <v>0</v>
      </c>
      <c r="F40" s="62">
        <v>250</v>
      </c>
      <c r="G40" s="40">
        <v>50</v>
      </c>
      <c r="H40" s="41">
        <f t="shared" si="1"/>
        <v>20</v>
      </c>
      <c r="I40" s="63">
        <v>289.99999999999994</v>
      </c>
      <c r="J40" s="40">
        <v>174.6</v>
      </c>
      <c r="K40" s="39">
        <f t="shared" si="12"/>
        <v>60.206896551724142</v>
      </c>
      <c r="L40" s="43">
        <v>581</v>
      </c>
      <c r="M40" s="44">
        <v>248</v>
      </c>
      <c r="N40" s="39">
        <f t="shared" si="13"/>
        <v>42.685025817555939</v>
      </c>
      <c r="O40" s="45">
        <v>600</v>
      </c>
      <c r="P40" s="45">
        <v>463.38</v>
      </c>
      <c r="Q40" s="46">
        <f t="shared" si="2"/>
        <v>77.23</v>
      </c>
      <c r="R40" s="47">
        <v>800</v>
      </c>
      <c r="S40" s="47">
        <v>754</v>
      </c>
      <c r="T40" s="48">
        <f t="shared" si="14"/>
        <v>94.25</v>
      </c>
      <c r="U40" s="49">
        <v>1000.0000000000001</v>
      </c>
      <c r="V40" s="47">
        <v>562</v>
      </c>
      <c r="W40" s="46">
        <f t="shared" si="25"/>
        <v>56.199999999999996</v>
      </c>
      <c r="X40" s="50">
        <v>1000</v>
      </c>
      <c r="Y40" s="50">
        <v>115.52000000000001</v>
      </c>
      <c r="Z40" s="46">
        <f t="shared" si="26"/>
        <v>11.552000000000001</v>
      </c>
      <c r="AA40" s="51">
        <v>272</v>
      </c>
      <c r="AB40" s="52">
        <v>251.9</v>
      </c>
      <c r="AC40" s="46">
        <f t="shared" si="18"/>
        <v>92.610294117647058</v>
      </c>
      <c r="AD40" s="50">
        <v>505</v>
      </c>
      <c r="AE40" s="50">
        <v>463.88</v>
      </c>
      <c r="AF40" s="48">
        <f t="shared" si="19"/>
        <v>91.857425742574264</v>
      </c>
      <c r="AG40" s="51">
        <v>660</v>
      </c>
      <c r="AH40" s="52">
        <v>649.20000000000005</v>
      </c>
      <c r="AI40" s="48">
        <f t="shared" si="20"/>
        <v>98.363636363636374</v>
      </c>
      <c r="AJ40" s="51">
        <v>640</v>
      </c>
      <c r="AK40" s="52">
        <v>614.39999999999986</v>
      </c>
      <c r="AL40" s="48">
        <f t="shared" si="21"/>
        <v>95.999999999999972</v>
      </c>
      <c r="AM40" s="51">
        <v>650</v>
      </c>
      <c r="AN40" s="52">
        <v>599.79999999999995</v>
      </c>
      <c r="AO40" s="48">
        <f t="shared" si="22"/>
        <v>92.276923076923069</v>
      </c>
      <c r="AP40" s="51">
        <v>636</v>
      </c>
      <c r="AQ40" s="52">
        <v>474.8</v>
      </c>
      <c r="AR40" s="48">
        <f t="shared" si="23"/>
        <v>74.654088050314471</v>
      </c>
      <c r="AS40" s="51">
        <v>491</v>
      </c>
      <c r="AT40" s="52">
        <v>485.67999999999995</v>
      </c>
      <c r="AU40" s="48">
        <f t="shared" si="24"/>
        <v>98.916496945010167</v>
      </c>
      <c r="AY40" s="48"/>
      <c r="AZ40" s="35">
        <v>31</v>
      </c>
      <c r="BA40" s="36" t="s">
        <v>50</v>
      </c>
      <c r="BB40" s="53">
        <v>0</v>
      </c>
      <c r="BC40" s="54">
        <v>0</v>
      </c>
      <c r="BD40" s="56" t="s">
        <v>22</v>
      </c>
      <c r="BE40" s="51">
        <v>204</v>
      </c>
      <c r="BF40" s="50">
        <v>79.88</v>
      </c>
      <c r="BG40" s="48">
        <f t="shared" si="11"/>
        <v>39.156862745098039</v>
      </c>
    </row>
    <row r="41" spans="1:59" x14ac:dyDescent="0.25">
      <c r="A41" s="35">
        <v>32</v>
      </c>
      <c r="B41" s="36" t="s">
        <v>51</v>
      </c>
      <c r="C41" s="37">
        <v>250</v>
      </c>
      <c r="D41" s="60" t="s">
        <v>22</v>
      </c>
      <c r="E41" s="61" t="s">
        <v>22</v>
      </c>
      <c r="F41" s="40">
        <v>250</v>
      </c>
      <c r="G41" s="40">
        <v>156</v>
      </c>
      <c r="H41" s="41">
        <f t="shared" si="1"/>
        <v>62.4</v>
      </c>
      <c r="I41" s="42">
        <v>110</v>
      </c>
      <c r="J41" s="40">
        <v>47.04</v>
      </c>
      <c r="K41" s="39">
        <f t="shared" si="12"/>
        <v>42.763636363636365</v>
      </c>
      <c r="L41" s="43">
        <v>1353</v>
      </c>
      <c r="M41" s="44">
        <v>300.2</v>
      </c>
      <c r="N41" s="39">
        <f t="shared" si="13"/>
        <v>22.187730968218773</v>
      </c>
      <c r="O41" s="45">
        <v>750</v>
      </c>
      <c r="P41" s="45">
        <v>683.1</v>
      </c>
      <c r="Q41" s="46">
        <f t="shared" si="2"/>
        <v>91.080000000000013</v>
      </c>
      <c r="R41" s="47">
        <v>900</v>
      </c>
      <c r="S41" s="47">
        <v>862</v>
      </c>
      <c r="T41" s="48">
        <f t="shared" si="14"/>
        <v>95.777777777777771</v>
      </c>
      <c r="U41" s="49">
        <v>999.99999999999989</v>
      </c>
      <c r="V41" s="47">
        <v>782.16</v>
      </c>
      <c r="W41" s="46">
        <f t="shared" si="25"/>
        <v>78.216000000000008</v>
      </c>
      <c r="X41" s="50">
        <v>1000</v>
      </c>
      <c r="Y41" s="50">
        <v>161.96</v>
      </c>
      <c r="Z41" s="46">
        <f t="shared" si="26"/>
        <v>16.196000000000002</v>
      </c>
      <c r="AA41" s="51">
        <v>91</v>
      </c>
      <c r="AB41" s="52">
        <v>37</v>
      </c>
      <c r="AC41" s="46">
        <f t="shared" si="18"/>
        <v>40.659340659340657</v>
      </c>
      <c r="AD41" s="50">
        <v>76</v>
      </c>
      <c r="AE41" s="50">
        <v>72</v>
      </c>
      <c r="AF41" s="48">
        <f t="shared" si="19"/>
        <v>94.73684210526315</v>
      </c>
      <c r="AG41" s="51">
        <v>60</v>
      </c>
      <c r="AH41" s="52">
        <v>58.64</v>
      </c>
      <c r="AI41" s="48">
        <f t="shared" si="20"/>
        <v>97.733333333333334</v>
      </c>
      <c r="AJ41" s="51">
        <v>70</v>
      </c>
      <c r="AK41" s="52">
        <v>50.36</v>
      </c>
      <c r="AL41" s="48">
        <f t="shared" si="21"/>
        <v>71.942857142857136</v>
      </c>
      <c r="AM41" s="51">
        <v>90</v>
      </c>
      <c r="AN41" s="52">
        <v>77</v>
      </c>
      <c r="AO41" s="48">
        <f t="shared" si="22"/>
        <v>85.555555555555557</v>
      </c>
      <c r="AP41" s="51">
        <v>109</v>
      </c>
      <c r="AQ41" s="52">
        <v>59</v>
      </c>
      <c r="AR41" s="48">
        <f t="shared" si="23"/>
        <v>54.128440366972477</v>
      </c>
      <c r="AS41" s="51">
        <v>30</v>
      </c>
      <c r="AT41" s="52">
        <v>25</v>
      </c>
      <c r="AU41" s="48">
        <f t="shared" si="24"/>
        <v>83.333333333333343</v>
      </c>
      <c r="AY41" s="48"/>
      <c r="AZ41" s="35">
        <v>32</v>
      </c>
      <c r="BA41" s="36" t="s">
        <v>51</v>
      </c>
      <c r="BB41" s="53">
        <v>0</v>
      </c>
      <c r="BC41" s="54">
        <v>0</v>
      </c>
      <c r="BD41" s="56" t="s">
        <v>22</v>
      </c>
      <c r="BE41" s="51">
        <v>14</v>
      </c>
      <c r="BF41" s="54">
        <v>0</v>
      </c>
      <c r="BG41" s="48">
        <f t="shared" si="11"/>
        <v>0</v>
      </c>
    </row>
    <row r="42" spans="1:59" x14ac:dyDescent="0.25">
      <c r="A42" s="35">
        <v>33</v>
      </c>
      <c r="B42" s="36" t="s">
        <v>52</v>
      </c>
      <c r="C42" s="37">
        <v>250</v>
      </c>
      <c r="D42" s="60" t="s">
        <v>22</v>
      </c>
      <c r="E42" s="61" t="s">
        <v>22</v>
      </c>
      <c r="F42" s="62">
        <v>250</v>
      </c>
      <c r="G42" s="40">
        <v>527</v>
      </c>
      <c r="H42" s="41">
        <f>(G42/F42)*100</f>
        <v>210.8</v>
      </c>
      <c r="I42" s="63">
        <v>169.99999999999997</v>
      </c>
      <c r="J42" s="40">
        <v>75.400000000000006</v>
      </c>
      <c r="K42" s="39">
        <f>(J42/I42)*100</f>
        <v>44.352941176470601</v>
      </c>
      <c r="L42" s="43">
        <v>144.20000000000002</v>
      </c>
      <c r="M42" s="44">
        <v>169.68</v>
      </c>
      <c r="N42" s="39">
        <f>(M42/L42)*100</f>
        <v>117.66990291262135</v>
      </c>
      <c r="O42" s="45">
        <v>350</v>
      </c>
      <c r="P42" s="45">
        <v>184.57</v>
      </c>
      <c r="Q42" s="46">
        <f>(P42/O42)*100</f>
        <v>52.734285714285711</v>
      </c>
      <c r="R42" s="47">
        <v>250</v>
      </c>
      <c r="S42" s="47">
        <v>258</v>
      </c>
      <c r="T42" s="48">
        <f>(S42/R42)*100</f>
        <v>103.2</v>
      </c>
      <c r="U42" s="49">
        <v>500</v>
      </c>
      <c r="V42" s="47">
        <v>117</v>
      </c>
      <c r="W42" s="46">
        <f>(V42/U42)*100</f>
        <v>23.400000000000002</v>
      </c>
      <c r="X42" s="50">
        <v>320</v>
      </c>
      <c r="Y42" s="50">
        <v>62</v>
      </c>
      <c r="Z42" s="46">
        <f t="shared" si="26"/>
        <v>19.375</v>
      </c>
      <c r="AA42" s="51">
        <v>40</v>
      </c>
      <c r="AB42" s="52">
        <v>0</v>
      </c>
      <c r="AC42" s="66" t="s">
        <v>22</v>
      </c>
      <c r="AD42" s="50">
        <v>92</v>
      </c>
      <c r="AE42" s="50">
        <v>80.2</v>
      </c>
      <c r="AF42" s="48">
        <f t="shared" si="19"/>
        <v>87.173913043478265</v>
      </c>
      <c r="AG42" s="51">
        <v>160</v>
      </c>
      <c r="AH42" s="52">
        <v>160</v>
      </c>
      <c r="AI42" s="48">
        <f t="shared" si="20"/>
        <v>100</v>
      </c>
      <c r="AJ42" s="51">
        <v>170</v>
      </c>
      <c r="AK42" s="52">
        <v>169.72</v>
      </c>
      <c r="AL42" s="48">
        <f t="shared" si="21"/>
        <v>99.835294117647052</v>
      </c>
      <c r="AM42" s="51">
        <v>150</v>
      </c>
      <c r="AN42" s="52">
        <v>140.32</v>
      </c>
      <c r="AO42" s="48">
        <f t="shared" si="22"/>
        <v>93.546666666666667</v>
      </c>
      <c r="AP42" s="51">
        <v>162</v>
      </c>
      <c r="AQ42" s="52">
        <v>142.47999999999999</v>
      </c>
      <c r="AR42" s="48">
        <f t="shared" si="23"/>
        <v>87.950617283950621</v>
      </c>
      <c r="AS42" s="51">
        <v>154</v>
      </c>
      <c r="AT42" s="52">
        <v>143.44</v>
      </c>
      <c r="AU42" s="48">
        <f t="shared" si="24"/>
        <v>93.142857142857139</v>
      </c>
      <c r="AY42" s="48"/>
      <c r="AZ42" s="35">
        <v>33</v>
      </c>
      <c r="BA42" s="36" t="s">
        <v>52</v>
      </c>
      <c r="BB42" s="53">
        <v>0</v>
      </c>
      <c r="BC42" s="54">
        <v>0</v>
      </c>
      <c r="BD42" s="56" t="s">
        <v>22</v>
      </c>
      <c r="BE42" s="51">
        <v>6</v>
      </c>
      <c r="BF42" s="54">
        <v>0</v>
      </c>
      <c r="BG42" s="48">
        <f t="shared" si="11"/>
        <v>0</v>
      </c>
    </row>
    <row r="43" spans="1:59" x14ac:dyDescent="0.25">
      <c r="A43" s="35">
        <v>34</v>
      </c>
      <c r="B43" s="71" t="s">
        <v>53</v>
      </c>
      <c r="C43" s="37"/>
      <c r="D43" s="60"/>
      <c r="E43" s="61"/>
      <c r="F43" s="62"/>
      <c r="G43" s="40"/>
      <c r="H43" s="41"/>
      <c r="I43" s="63"/>
      <c r="J43" s="40"/>
      <c r="K43" s="39"/>
      <c r="L43" s="43"/>
      <c r="M43" s="44"/>
      <c r="N43" s="39"/>
      <c r="O43" s="45"/>
      <c r="P43" s="45"/>
      <c r="Q43" s="46"/>
      <c r="R43" s="47"/>
      <c r="S43" s="47"/>
      <c r="T43" s="48"/>
      <c r="U43" s="49"/>
      <c r="V43" s="47"/>
      <c r="W43" s="46"/>
      <c r="X43" s="50"/>
      <c r="Y43" s="50"/>
      <c r="Z43" s="46"/>
      <c r="AA43" s="51"/>
      <c r="AB43" s="52"/>
      <c r="AC43" s="66"/>
      <c r="AD43" s="50"/>
      <c r="AE43" s="50"/>
      <c r="AF43" s="48"/>
      <c r="AG43" s="51"/>
      <c r="AH43" s="52"/>
      <c r="AI43" s="48"/>
      <c r="AJ43" s="51"/>
      <c r="AK43" s="52"/>
      <c r="AL43" s="48"/>
      <c r="AM43" s="72" t="s">
        <v>22</v>
      </c>
      <c r="AN43" s="73" t="s">
        <v>22</v>
      </c>
      <c r="AO43" s="73" t="s">
        <v>22</v>
      </c>
      <c r="AP43" s="74" t="s">
        <v>22</v>
      </c>
      <c r="AQ43" s="75" t="s">
        <v>22</v>
      </c>
      <c r="AR43" s="48" t="s">
        <v>22</v>
      </c>
      <c r="AS43" s="76" t="s">
        <v>22</v>
      </c>
      <c r="AT43" s="77" t="s">
        <v>22</v>
      </c>
      <c r="AU43" s="77" t="s">
        <v>22</v>
      </c>
      <c r="AY43" s="48"/>
      <c r="AZ43" s="35">
        <v>34</v>
      </c>
      <c r="BA43" s="71" t="s">
        <v>53</v>
      </c>
      <c r="BB43" s="72">
        <v>0</v>
      </c>
      <c r="BC43" s="73">
        <v>0</v>
      </c>
      <c r="BD43" s="56" t="s">
        <v>22</v>
      </c>
      <c r="BE43" s="51">
        <v>256</v>
      </c>
      <c r="BF43" s="50">
        <v>87.6</v>
      </c>
      <c r="BG43" s="48">
        <f t="shared" si="11"/>
        <v>34.21875</v>
      </c>
    </row>
    <row r="44" spans="1:59" x14ac:dyDescent="0.25">
      <c r="A44" s="35">
        <v>35</v>
      </c>
      <c r="B44" s="78" t="s">
        <v>54</v>
      </c>
      <c r="C44" s="37">
        <v>250</v>
      </c>
      <c r="D44" s="38">
        <v>0</v>
      </c>
      <c r="E44" s="39">
        <f>(D44/C44)*100</f>
        <v>0</v>
      </c>
      <c r="F44" s="62">
        <v>250</v>
      </c>
      <c r="G44" s="40">
        <v>25</v>
      </c>
      <c r="H44" s="41">
        <f>(G44/F44)*100</f>
        <v>10</v>
      </c>
      <c r="I44" s="63">
        <v>600</v>
      </c>
      <c r="J44" s="40">
        <v>558.80000000000007</v>
      </c>
      <c r="K44" s="39">
        <f>(J44/I44)*100</f>
        <v>93.13333333333334</v>
      </c>
      <c r="L44" s="43">
        <v>1383</v>
      </c>
      <c r="M44" s="44">
        <v>786.8</v>
      </c>
      <c r="N44" s="39">
        <f>(M44/L44)*100</f>
        <v>56.890817064352852</v>
      </c>
      <c r="O44" s="45">
        <v>2500</v>
      </c>
      <c r="P44" s="45">
        <v>2004.48</v>
      </c>
      <c r="Q44" s="46">
        <f t="shared" si="2"/>
        <v>80.179200000000009</v>
      </c>
      <c r="R44" s="47">
        <v>1500</v>
      </c>
      <c r="S44" s="47">
        <v>1497</v>
      </c>
      <c r="T44" s="48">
        <f t="shared" si="14"/>
        <v>99.8</v>
      </c>
      <c r="U44" s="49">
        <v>3000</v>
      </c>
      <c r="V44" s="47">
        <v>2664.22</v>
      </c>
      <c r="W44" s="46">
        <f t="shared" si="25"/>
        <v>88.807333333333332</v>
      </c>
      <c r="X44" s="50">
        <v>2500</v>
      </c>
      <c r="Y44" s="50">
        <v>599.36</v>
      </c>
      <c r="Z44" s="46">
        <f t="shared" si="26"/>
        <v>23.974400000000003</v>
      </c>
      <c r="AA44" s="51">
        <v>570</v>
      </c>
      <c r="AB44" s="52">
        <v>567.96</v>
      </c>
      <c r="AC44" s="46">
        <f t="shared" si="18"/>
        <v>99.642105263157902</v>
      </c>
      <c r="AD44" s="50">
        <v>825</v>
      </c>
      <c r="AE44" s="50">
        <v>941.24</v>
      </c>
      <c r="AF44" s="48">
        <f>(AE44/AD44)*100</f>
        <v>114.08969696969697</v>
      </c>
      <c r="AG44" s="51">
        <v>1997</v>
      </c>
      <c r="AH44" s="52">
        <v>1982.6799999999998</v>
      </c>
      <c r="AI44" s="48">
        <f>(AH44/AG44)*100</f>
        <v>99.282924386579865</v>
      </c>
      <c r="AJ44" s="51">
        <v>1790</v>
      </c>
      <c r="AK44" s="52">
        <v>1419.04</v>
      </c>
      <c r="AL44" s="48">
        <f>(AK44/AJ44)*100</f>
        <v>79.275977653631287</v>
      </c>
      <c r="AM44" s="51">
        <v>1419</v>
      </c>
      <c r="AN44" s="52">
        <v>1243.5600000000002</v>
      </c>
      <c r="AO44" s="48">
        <f>(AN44/AM44)*100</f>
        <v>87.63636363636364</v>
      </c>
      <c r="AP44" s="51">
        <v>2275</v>
      </c>
      <c r="AQ44" s="52">
        <v>1414.64</v>
      </c>
      <c r="AR44" s="48">
        <f>(AQ44/AP44)*100</f>
        <v>62.181978021978026</v>
      </c>
      <c r="AS44" s="51">
        <v>835</v>
      </c>
      <c r="AT44" s="52">
        <v>826.53000000000009</v>
      </c>
      <c r="AU44" s="48">
        <f>(AT44/AS44)*100</f>
        <v>98.985628742514976</v>
      </c>
      <c r="AY44" s="48"/>
      <c r="AZ44" s="35">
        <v>35</v>
      </c>
      <c r="BA44" s="78" t="s">
        <v>54</v>
      </c>
      <c r="BB44" s="53">
        <v>0</v>
      </c>
      <c r="BC44" s="54">
        <v>0</v>
      </c>
      <c r="BD44" s="56" t="s">
        <v>22</v>
      </c>
      <c r="BE44" s="51">
        <v>16</v>
      </c>
      <c r="BF44" s="54">
        <v>0</v>
      </c>
      <c r="BG44" s="48">
        <f t="shared" si="11"/>
        <v>0</v>
      </c>
    </row>
    <row r="45" spans="1:59" x14ac:dyDescent="0.25">
      <c r="A45" s="35">
        <v>36</v>
      </c>
      <c r="B45" s="78" t="s">
        <v>55</v>
      </c>
      <c r="C45" s="37"/>
      <c r="D45" s="38"/>
      <c r="E45" s="39"/>
      <c r="F45" s="62"/>
      <c r="G45" s="40"/>
      <c r="H45" s="41"/>
      <c r="I45" s="63"/>
      <c r="J45" s="40"/>
      <c r="K45" s="41"/>
      <c r="L45" s="43"/>
      <c r="M45" s="44"/>
      <c r="N45" s="41"/>
      <c r="O45" s="45"/>
      <c r="P45" s="45"/>
      <c r="Q45" s="46"/>
      <c r="R45" s="47"/>
      <c r="S45" s="47"/>
      <c r="T45" s="48"/>
      <c r="U45" s="49"/>
      <c r="V45" s="47"/>
      <c r="W45" s="48"/>
      <c r="X45" s="50"/>
      <c r="Y45" s="50"/>
      <c r="Z45" s="46"/>
      <c r="AA45" s="51"/>
      <c r="AB45" s="52"/>
      <c r="AC45" s="46"/>
      <c r="AD45" s="50"/>
      <c r="AE45" s="50"/>
      <c r="AF45" s="48"/>
      <c r="AG45" s="51"/>
      <c r="AH45" s="52"/>
      <c r="AI45" s="48"/>
      <c r="AJ45" s="51"/>
      <c r="AK45" s="52"/>
      <c r="AL45" s="48"/>
      <c r="AM45" s="72" t="s">
        <v>22</v>
      </c>
      <c r="AN45" s="73" t="s">
        <v>22</v>
      </c>
      <c r="AO45" s="73" t="s">
        <v>22</v>
      </c>
      <c r="AP45" s="74" t="s">
        <v>22</v>
      </c>
      <c r="AQ45" s="75" t="s">
        <v>22</v>
      </c>
      <c r="AR45" s="48" t="s">
        <v>22</v>
      </c>
      <c r="AS45" s="76" t="s">
        <v>22</v>
      </c>
      <c r="AT45" s="77" t="s">
        <v>22</v>
      </c>
      <c r="AU45" s="77" t="s">
        <v>22</v>
      </c>
      <c r="AY45" s="48"/>
      <c r="AZ45" s="35">
        <v>36</v>
      </c>
      <c r="BA45" s="78" t="s">
        <v>55</v>
      </c>
      <c r="BB45" s="72">
        <v>0</v>
      </c>
      <c r="BC45" s="73">
        <v>0</v>
      </c>
      <c r="BD45" s="56" t="s">
        <v>22</v>
      </c>
      <c r="BE45" s="53">
        <v>0</v>
      </c>
      <c r="BF45" s="54">
        <v>0</v>
      </c>
      <c r="BG45" s="56" t="s">
        <v>22</v>
      </c>
    </row>
    <row r="46" spans="1:59" x14ac:dyDescent="0.25">
      <c r="A46" s="35">
        <v>37</v>
      </c>
      <c r="B46" s="78" t="s">
        <v>56</v>
      </c>
      <c r="C46" s="37"/>
      <c r="D46" s="38"/>
      <c r="E46" s="39"/>
      <c r="F46" s="62"/>
      <c r="G46" s="40"/>
      <c r="H46" s="41"/>
      <c r="I46" s="63"/>
      <c r="J46" s="40"/>
      <c r="K46" s="41"/>
      <c r="L46" s="43"/>
      <c r="M46" s="44"/>
      <c r="N46" s="41"/>
      <c r="O46" s="45"/>
      <c r="P46" s="45"/>
      <c r="Q46" s="46"/>
      <c r="R46" s="47"/>
      <c r="S46" s="47"/>
      <c r="T46" s="48"/>
      <c r="U46" s="49"/>
      <c r="V46" s="47"/>
      <c r="W46" s="48"/>
      <c r="X46" s="50"/>
      <c r="Y46" s="50"/>
      <c r="Z46" s="46"/>
      <c r="AA46" s="51"/>
      <c r="AB46" s="52"/>
      <c r="AC46" s="46"/>
      <c r="AD46" s="50"/>
      <c r="AE46" s="50"/>
      <c r="AF46" s="48"/>
      <c r="AG46" s="51"/>
      <c r="AH46" s="52"/>
      <c r="AI46" s="48"/>
      <c r="AJ46" s="51"/>
      <c r="AK46" s="52"/>
      <c r="AL46" s="48"/>
      <c r="AM46" s="72" t="s">
        <v>22</v>
      </c>
      <c r="AN46" s="73" t="s">
        <v>22</v>
      </c>
      <c r="AO46" s="73" t="s">
        <v>22</v>
      </c>
      <c r="AP46" s="74" t="s">
        <v>22</v>
      </c>
      <c r="AQ46" s="75" t="s">
        <v>22</v>
      </c>
      <c r="AR46" s="48" t="s">
        <v>22</v>
      </c>
      <c r="AS46" s="76" t="s">
        <v>22</v>
      </c>
      <c r="AT46" s="77" t="s">
        <v>22</v>
      </c>
      <c r="AU46" s="77" t="s">
        <v>22</v>
      </c>
      <c r="AY46" s="48"/>
      <c r="AZ46" s="35">
        <v>37</v>
      </c>
      <c r="BA46" s="78" t="s">
        <v>56</v>
      </c>
      <c r="BB46" s="72">
        <v>0</v>
      </c>
      <c r="BC46" s="73">
        <v>0</v>
      </c>
      <c r="BD46" s="56" t="s">
        <v>22</v>
      </c>
      <c r="BE46" s="53">
        <v>0</v>
      </c>
      <c r="BF46" s="54">
        <v>0</v>
      </c>
      <c r="BG46" s="56" t="s">
        <v>22</v>
      </c>
    </row>
    <row r="47" spans="1:59" x14ac:dyDescent="0.25">
      <c r="A47" s="35">
        <v>38</v>
      </c>
      <c r="B47" s="78" t="s">
        <v>57</v>
      </c>
      <c r="C47" s="37"/>
      <c r="D47" s="38"/>
      <c r="E47" s="39"/>
      <c r="F47" s="62"/>
      <c r="G47" s="40"/>
      <c r="H47" s="41"/>
      <c r="I47" s="63"/>
      <c r="J47" s="40"/>
      <c r="K47" s="41"/>
      <c r="L47" s="43"/>
      <c r="M47" s="44"/>
      <c r="N47" s="41"/>
      <c r="O47" s="45"/>
      <c r="P47" s="45"/>
      <c r="Q47" s="46"/>
      <c r="R47" s="47"/>
      <c r="S47" s="47"/>
      <c r="T47" s="48"/>
      <c r="U47" s="49"/>
      <c r="V47" s="47"/>
      <c r="W47" s="48"/>
      <c r="X47" s="50"/>
      <c r="Y47" s="50"/>
      <c r="Z47" s="46"/>
      <c r="AA47" s="51"/>
      <c r="AB47" s="52"/>
      <c r="AC47" s="46"/>
      <c r="AD47" s="50"/>
      <c r="AE47" s="50"/>
      <c r="AF47" s="48"/>
      <c r="AG47" s="51"/>
      <c r="AH47" s="52"/>
      <c r="AI47" s="48"/>
      <c r="AJ47" s="51"/>
      <c r="AK47" s="52"/>
      <c r="AL47" s="48"/>
      <c r="AM47" s="72" t="s">
        <v>22</v>
      </c>
      <c r="AN47" s="73" t="s">
        <v>22</v>
      </c>
      <c r="AO47" s="73" t="s">
        <v>22</v>
      </c>
      <c r="AP47" s="74" t="s">
        <v>22</v>
      </c>
      <c r="AQ47" s="75" t="s">
        <v>22</v>
      </c>
      <c r="AR47" s="48" t="s">
        <v>22</v>
      </c>
      <c r="AS47" s="76" t="s">
        <v>22</v>
      </c>
      <c r="AT47" s="77" t="s">
        <v>22</v>
      </c>
      <c r="AU47" s="77" t="s">
        <v>22</v>
      </c>
      <c r="AY47" s="48"/>
      <c r="AZ47" s="35">
        <v>38</v>
      </c>
      <c r="BA47" s="78" t="s">
        <v>57</v>
      </c>
      <c r="BB47" s="72">
        <v>0</v>
      </c>
      <c r="BC47" s="73">
        <v>0</v>
      </c>
      <c r="BD47" s="56" t="s">
        <v>22</v>
      </c>
      <c r="BE47" s="53">
        <v>0</v>
      </c>
      <c r="BF47" s="54">
        <v>0</v>
      </c>
      <c r="BG47" s="56" t="s">
        <v>22</v>
      </c>
    </row>
    <row r="48" spans="1:59" x14ac:dyDescent="0.25">
      <c r="A48" s="2"/>
      <c r="B48" s="79"/>
      <c r="E48" s="80"/>
      <c r="I48" s="81"/>
      <c r="L48" s="81"/>
      <c r="O48" s="81"/>
      <c r="Q48" s="82"/>
      <c r="R48" s="83"/>
      <c r="T48" s="84"/>
      <c r="U48" s="81"/>
      <c r="W48" s="84"/>
      <c r="X48" s="81"/>
      <c r="Z48" s="85"/>
      <c r="AA48" s="81"/>
      <c r="AC48" s="82"/>
      <c r="AD48" s="83"/>
      <c r="AF48" s="84"/>
      <c r="AG48" s="81"/>
      <c r="AI48" s="84"/>
      <c r="AJ48" s="81"/>
      <c r="AL48" s="84"/>
      <c r="AM48" s="81"/>
      <c r="AO48" s="84"/>
      <c r="AP48" s="81"/>
      <c r="AR48" s="84"/>
      <c r="AS48" s="81"/>
      <c r="AU48" s="84"/>
      <c r="AY48" s="84"/>
      <c r="AZ48" s="2"/>
      <c r="BA48" s="79"/>
      <c r="BB48" s="81"/>
      <c r="BD48" s="84"/>
      <c r="BE48" s="81"/>
      <c r="BG48" s="84"/>
    </row>
    <row r="49" spans="1:59" s="95" customFormat="1" ht="18.75" customHeight="1" thickBot="1" x14ac:dyDescent="0.3">
      <c r="A49" s="86" t="s">
        <v>58</v>
      </c>
      <c r="B49" s="87"/>
      <c r="C49" s="88">
        <f>SUM(C10:C44)</f>
        <v>345000</v>
      </c>
      <c r="D49" s="89">
        <f>SUM(D10:D44)</f>
        <v>68400</v>
      </c>
      <c r="E49" s="90">
        <f>(D49/C49)*100</f>
        <v>19.826086956521738</v>
      </c>
      <c r="F49" s="88">
        <f>SUM(F10:F44)</f>
        <v>450000</v>
      </c>
      <c r="G49" s="89">
        <f>SUM(G10:G44)</f>
        <v>236451</v>
      </c>
      <c r="H49" s="91">
        <f>(G49/F49)*100</f>
        <v>52.544666666666664</v>
      </c>
      <c r="I49" s="92">
        <f>SUM(I10:I44)</f>
        <v>750000</v>
      </c>
      <c r="J49" s="89">
        <f>SUM(J10:J44)</f>
        <v>246130.01000000004</v>
      </c>
      <c r="K49" s="91">
        <f>(J49/I49)*100</f>
        <v>32.817334666666667</v>
      </c>
      <c r="L49" s="92">
        <f>SUM(L10:L44)</f>
        <v>703986</v>
      </c>
      <c r="M49" s="89">
        <f>SUM(M10:M44)</f>
        <v>388156.66</v>
      </c>
      <c r="N49" s="91">
        <f>(M49/L49)*100</f>
        <v>55.136985678692476</v>
      </c>
      <c r="O49" s="92">
        <f>SUM(O10:O44)</f>
        <v>835000</v>
      </c>
      <c r="P49" s="89">
        <f>SUM(P10:P44)</f>
        <v>741153.69</v>
      </c>
      <c r="Q49" s="93">
        <f>(P49/O49)*100</f>
        <v>88.760920958083815</v>
      </c>
      <c r="R49" s="88">
        <f>SUM(R10:R44)</f>
        <v>739329</v>
      </c>
      <c r="S49" s="89">
        <f>SUM(S10:S44)</f>
        <v>800360</v>
      </c>
      <c r="T49" s="94">
        <f>(S49/R49)*100</f>
        <v>108.25491763477424</v>
      </c>
      <c r="U49" s="92">
        <f>SUM(U10:U44)</f>
        <v>1000000.8</v>
      </c>
      <c r="V49" s="89">
        <f>SUM(V10:V44)</f>
        <v>742548.22</v>
      </c>
      <c r="W49" s="94">
        <f>(V49/U49)*100</f>
        <v>74.25476259618992</v>
      </c>
      <c r="X49" s="92">
        <f>ROUNDDOWN(SUM(X10:X44),0)</f>
        <v>1000000</v>
      </c>
      <c r="Y49" s="89">
        <f>SUM(Y10:Y44)</f>
        <v>793540.89999999991</v>
      </c>
      <c r="Z49" s="94">
        <f>(Y49/X49)*100</f>
        <v>79.354089999999985</v>
      </c>
      <c r="AA49" s="92">
        <f>ROUNDDOWN(SUM(AA10:AA44),0)</f>
        <v>779528</v>
      </c>
      <c r="AB49" s="89">
        <f>SUM(AB10:AB44)</f>
        <v>668581.82000000018</v>
      </c>
      <c r="AC49" s="93">
        <f>(AB49/AA49)*100</f>
        <v>85.767518293120986</v>
      </c>
      <c r="AD49" s="88">
        <f>ROUNDDOWN(SUM(AD10:AD44),0)</f>
        <v>700000</v>
      </c>
      <c r="AE49" s="89">
        <f>SUM(AE10:AE44)</f>
        <v>687323.09999999986</v>
      </c>
      <c r="AF49" s="94">
        <f>(AE49/AD49)*100</f>
        <v>98.189014285714265</v>
      </c>
      <c r="AG49" s="92">
        <f>ROUNDDOWN(SUM(AG10:AG44),0)</f>
        <v>736000</v>
      </c>
      <c r="AH49" s="89">
        <f>SUM(AH10:AH44)</f>
        <v>721175.75</v>
      </c>
      <c r="AI49" s="94">
        <f>(AH49/AG49)*100</f>
        <v>97.985835597826082</v>
      </c>
      <c r="AJ49" s="92">
        <f>ROUNDDOWN(SUM(AJ10:AJ44),0)</f>
        <v>948000</v>
      </c>
      <c r="AK49" s="89">
        <f>SUM(AK10:AK44)</f>
        <v>741668.06999999983</v>
      </c>
      <c r="AL49" s="94">
        <f>(AK49/AJ49)*100</f>
        <v>78.235028481012634</v>
      </c>
      <c r="AM49" s="92">
        <f>ROUNDDOWN(SUM(AM10:AM44),0)</f>
        <v>720000</v>
      </c>
      <c r="AN49" s="89">
        <f>SUM(AN10:AN44)</f>
        <v>648449.85210000013</v>
      </c>
      <c r="AO49" s="94">
        <f>(AN49/AM49)*100</f>
        <v>90.062479458333357</v>
      </c>
      <c r="AP49" s="92">
        <f>ROUNDDOWN(SUM(AP10:AP44),0)</f>
        <v>649178</v>
      </c>
      <c r="AQ49" s="89">
        <f>SUM(AQ10:AQ44)</f>
        <v>518311.63999999996</v>
      </c>
      <c r="AR49" s="94">
        <f>(AQ49/AP49)*100</f>
        <v>79.841220743771345</v>
      </c>
      <c r="AS49" s="92">
        <f>ROUNDDOWN(SUM(AS10:AS44),0)</f>
        <v>258294</v>
      </c>
      <c r="AT49" s="89">
        <f>SUM(AT10:AT44)</f>
        <v>253475.61410000001</v>
      </c>
      <c r="AU49" s="94">
        <f>(AT49/AS49)*100</f>
        <v>98.13453432909786</v>
      </c>
      <c r="AY49" s="96"/>
      <c r="AZ49" s="86" t="s">
        <v>58</v>
      </c>
      <c r="BA49" s="87"/>
      <c r="BB49" s="92">
        <f>ROUNDDOWN(SUM(BB10:BB44),0)</f>
        <v>500000</v>
      </c>
      <c r="BC49" s="89">
        <f>SUM(BC10:BC44)</f>
        <v>47087.32</v>
      </c>
      <c r="BD49" s="94">
        <f>(BC49/BB49)*100</f>
        <v>9.4174640000000007</v>
      </c>
      <c r="BE49" s="92">
        <f>SUM(BE10:BE44)</f>
        <v>500000</v>
      </c>
      <c r="BF49" s="89">
        <f>SUM(BF10:BF44)</f>
        <v>183356.40000000005</v>
      </c>
      <c r="BG49" s="94">
        <f>(BF49/BE49)*100</f>
        <v>36.67128000000001</v>
      </c>
    </row>
    <row r="50" spans="1:59" ht="8.25" customHeight="1" x14ac:dyDescent="0.25">
      <c r="A50" s="2"/>
      <c r="B50" s="2"/>
      <c r="AZ50" s="2"/>
      <c r="BA50" s="2"/>
    </row>
    <row r="51" spans="1:59" x14ac:dyDescent="0.25">
      <c r="A51" s="97" t="s">
        <v>59</v>
      </c>
      <c r="B51" s="97"/>
      <c r="D51" s="98"/>
      <c r="AZ51" s="97" t="s">
        <v>59</v>
      </c>
      <c r="BA51" s="97"/>
    </row>
    <row r="52" spans="1:59" x14ac:dyDescent="0.25">
      <c r="A52" s="99" t="s">
        <v>60</v>
      </c>
      <c r="B52" s="97"/>
      <c r="AZ52" s="99" t="s">
        <v>60</v>
      </c>
      <c r="BA52" s="97"/>
    </row>
    <row r="53" spans="1:59" x14ac:dyDescent="0.25">
      <c r="A53" s="100"/>
      <c r="B53" s="2"/>
      <c r="AZ53" s="100"/>
      <c r="BA53" s="2"/>
    </row>
    <row r="54" spans="1:59" x14ac:dyDescent="0.25">
      <c r="A54" s="101"/>
      <c r="B54" s="97"/>
      <c r="AZ54" s="101" t="s">
        <v>61</v>
      </c>
      <c r="BA54" s="97"/>
    </row>
    <row r="55" spans="1:59" x14ac:dyDescent="0.25">
      <c r="A55" s="101"/>
      <c r="B55" s="97"/>
      <c r="AZ55" s="101" t="s">
        <v>62</v>
      </c>
      <c r="BA55" s="97"/>
    </row>
    <row r="56" spans="1:59" x14ac:dyDescent="0.25">
      <c r="A56" s="101"/>
      <c r="B56" s="97"/>
      <c r="AZ56" s="101" t="s">
        <v>63</v>
      </c>
      <c r="BA56" s="97"/>
    </row>
    <row r="57" spans="1:59" x14ac:dyDescent="0.25">
      <c r="A57" s="99"/>
      <c r="B57" s="97"/>
      <c r="AZ57" s="99" t="s">
        <v>64</v>
      </c>
      <c r="BA57" s="97"/>
    </row>
    <row r="58" spans="1:59" x14ac:dyDescent="0.25">
      <c r="A58" s="99"/>
      <c r="AZ58" s="99" t="s">
        <v>65</v>
      </c>
    </row>
    <row r="59" spans="1:59" x14ac:dyDescent="0.25">
      <c r="A59" s="97"/>
      <c r="AZ59" s="99" t="s">
        <v>66</v>
      </c>
    </row>
    <row r="60" spans="1:59" x14ac:dyDescent="0.25">
      <c r="A60" s="99"/>
    </row>
  </sheetData>
  <mergeCells count="40">
    <mergeCell ref="BD7:BD8"/>
    <mergeCell ref="BG7:BG8"/>
    <mergeCell ref="A49:B49"/>
    <mergeCell ref="AZ49:BA49"/>
    <mergeCell ref="Z7:Z8"/>
    <mergeCell ref="AC7:AC8"/>
    <mergeCell ref="AF7:AF8"/>
    <mergeCell ref="AI7:AI8"/>
    <mergeCell ref="AL7:AL8"/>
    <mergeCell ref="AO7:AO8"/>
    <mergeCell ref="BA5:BA8"/>
    <mergeCell ref="BB5:BD6"/>
    <mergeCell ref="BE5:BG6"/>
    <mergeCell ref="E7:E8"/>
    <mergeCell ref="H7:H8"/>
    <mergeCell ref="K7:K8"/>
    <mergeCell ref="N7:N8"/>
    <mergeCell ref="Q7:Q8"/>
    <mergeCell ref="T7:T8"/>
    <mergeCell ref="W7:W8"/>
    <mergeCell ref="AG5:AI6"/>
    <mergeCell ref="AJ5:AL6"/>
    <mergeCell ref="AM5:AO6"/>
    <mergeCell ref="AP5:AR6"/>
    <mergeCell ref="AS5:AU6"/>
    <mergeCell ref="AZ5:AZ8"/>
    <mergeCell ref="AR7:AR8"/>
    <mergeCell ref="AU7:AU8"/>
    <mergeCell ref="O5:Q6"/>
    <mergeCell ref="R5:T6"/>
    <mergeCell ref="U5:W6"/>
    <mergeCell ref="X5:Z6"/>
    <mergeCell ref="AA5:AC6"/>
    <mergeCell ref="AD5:AF6"/>
    <mergeCell ref="A5:A8"/>
    <mergeCell ref="B5:B8"/>
    <mergeCell ref="C5:E6"/>
    <mergeCell ref="F5:H6"/>
    <mergeCell ref="I5:K6"/>
    <mergeCell ref="L5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pusdatin</dc:creator>
  <cp:lastModifiedBy>pusdatin</cp:lastModifiedBy>
  <dcterms:created xsi:type="dcterms:W3CDTF">2026-06-23T03:25:00Z</dcterms:created>
  <dcterms:modified xsi:type="dcterms:W3CDTF">2026-06-23T03:25:29Z</dcterms:modified>
</cp:coreProperties>
</file>